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140" windowHeight="75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O107" i="1" l="1"/>
  <c r="O111" i="1" s="1"/>
  <c r="O92" i="1" l="1"/>
  <c r="O65" i="1"/>
  <c r="O22" i="1"/>
  <c r="O12" i="1"/>
  <c r="O53" i="1"/>
  <c r="O81" i="1" l="1"/>
  <c r="O72" i="1"/>
  <c r="O30" i="1" l="1"/>
  <c r="O94" i="1" s="1"/>
</calcChain>
</file>

<file path=xl/sharedStrings.xml><?xml version="1.0" encoding="utf-8"?>
<sst xmlns="http://schemas.openxmlformats.org/spreadsheetml/2006/main" count="205" uniqueCount="139">
  <si>
    <t>1. Членские взносы</t>
  </si>
  <si>
    <t>1.1 Расходы на сотрудников</t>
  </si>
  <si>
    <t>Кол-во человек</t>
  </si>
  <si>
    <t>Кол-во месяцев</t>
  </si>
  <si>
    <t>Районный коэффициент</t>
  </si>
  <si>
    <t>Всего в год</t>
  </si>
  <si>
    <t>Оклад</t>
  </si>
  <si>
    <r>
      <rPr>
        <b/>
        <sz val="11"/>
        <color theme="1"/>
        <rFont val="Arial"/>
        <family val="2"/>
        <charset val="204"/>
      </rPr>
      <t xml:space="preserve">1.1.1  </t>
    </r>
    <r>
      <rPr>
        <sz val="11"/>
        <color theme="1"/>
        <rFont val="Arial"/>
        <family val="2"/>
        <charset val="204"/>
      </rPr>
      <t xml:space="preserve"> Председатель Правления</t>
    </r>
  </si>
  <si>
    <r>
      <t xml:space="preserve">1.1.2   </t>
    </r>
    <r>
      <rPr>
        <sz val="11"/>
        <color theme="1"/>
        <rFont val="Arial"/>
        <family val="2"/>
        <charset val="204"/>
      </rPr>
      <t>Бухгалтер - кассир</t>
    </r>
  </si>
  <si>
    <r>
      <t xml:space="preserve">1.1.4   </t>
    </r>
    <r>
      <rPr>
        <sz val="11"/>
        <color theme="1"/>
        <rFont val="Arial"/>
        <family val="2"/>
        <charset val="204"/>
      </rPr>
      <t>Слесарь по водопроводу</t>
    </r>
  </si>
  <si>
    <t>Итого расходы на сотрудников:</t>
  </si>
  <si>
    <t>1.2 Взносы, налоги</t>
  </si>
  <si>
    <r>
      <t xml:space="preserve">1.2.1   </t>
    </r>
    <r>
      <rPr>
        <sz val="11"/>
        <color theme="1"/>
        <rFont val="Arial"/>
        <family val="2"/>
        <charset val="204"/>
      </rPr>
      <t>Пенсионный фонд  22%</t>
    </r>
  </si>
  <si>
    <t>Примечание</t>
  </si>
  <si>
    <r>
      <t xml:space="preserve">1.2.2   </t>
    </r>
    <r>
      <rPr>
        <sz val="11"/>
        <color theme="1"/>
        <rFont val="Arial"/>
        <family val="2"/>
        <charset val="204"/>
      </rPr>
      <t>Фонд мед. страхования  5,1%</t>
    </r>
  </si>
  <si>
    <r>
      <t xml:space="preserve">1.2.3   </t>
    </r>
    <r>
      <rPr>
        <sz val="11"/>
        <color theme="1"/>
        <rFont val="Arial"/>
        <family val="2"/>
        <charset val="204"/>
      </rPr>
      <t>Фонд соц. страхования  2,9%</t>
    </r>
  </si>
  <si>
    <r>
      <t xml:space="preserve">1.2.4  </t>
    </r>
    <r>
      <rPr>
        <sz val="11"/>
        <color theme="1"/>
        <rFont val="Arial"/>
        <family val="2"/>
        <charset val="204"/>
      </rPr>
      <t>Страхование от НС и ПЗ  0,2%</t>
    </r>
  </si>
  <si>
    <r>
      <t xml:space="preserve">1.2.5   </t>
    </r>
    <r>
      <rPr>
        <sz val="11"/>
        <color theme="1"/>
        <rFont val="Arial"/>
        <family val="2"/>
        <charset val="204"/>
      </rPr>
      <t>Земельный налог</t>
    </r>
  </si>
  <si>
    <t>Итого по взносам и налогам:</t>
  </si>
  <si>
    <t>1.3 Оплата сторонним организациям</t>
  </si>
  <si>
    <r>
      <t xml:space="preserve">1.3.1  </t>
    </r>
    <r>
      <rPr>
        <sz val="11"/>
        <color theme="1"/>
        <rFont val="Arial"/>
        <family val="2"/>
        <charset val="204"/>
      </rPr>
      <t>Обслуживание счета</t>
    </r>
  </si>
  <si>
    <t xml:space="preserve">Кол-во </t>
  </si>
  <si>
    <t>Цена</t>
  </si>
  <si>
    <r>
      <t xml:space="preserve">1.3.2   </t>
    </r>
    <r>
      <rPr>
        <sz val="11"/>
        <color theme="1"/>
        <rFont val="Arial"/>
        <family val="2"/>
        <charset val="204"/>
      </rPr>
      <t>Сбис</t>
    </r>
  </si>
  <si>
    <t>Электронный документооборот</t>
  </si>
  <si>
    <r>
      <t xml:space="preserve">1.3.3   </t>
    </r>
    <r>
      <rPr>
        <sz val="11"/>
        <color theme="1"/>
        <rFont val="Arial"/>
        <family val="2"/>
        <charset val="204"/>
      </rPr>
      <t>Обслуживание сайта</t>
    </r>
  </si>
  <si>
    <t>Администрирование и поддержание работы сайта НСТ</t>
  </si>
  <si>
    <t>Итого по оплатам сторонним организациям:</t>
  </si>
  <si>
    <t>1.4 Общехозяйственные расходы</t>
  </si>
  <si>
    <r>
      <t xml:space="preserve">1.4.1   </t>
    </r>
    <r>
      <rPr>
        <sz val="11"/>
        <color theme="1"/>
        <rFont val="Arial"/>
        <family val="2"/>
        <charset val="204"/>
      </rPr>
      <t>Дрова сторожу</t>
    </r>
  </si>
  <si>
    <r>
      <t xml:space="preserve">1.4.2   </t>
    </r>
    <r>
      <rPr>
        <sz val="11"/>
        <color theme="1"/>
        <rFont val="Arial"/>
        <family val="2"/>
        <charset val="204"/>
      </rPr>
      <t>Уголь сторожу</t>
    </r>
  </si>
  <si>
    <r>
      <t xml:space="preserve">1.4.3   </t>
    </r>
    <r>
      <rPr>
        <sz val="11"/>
        <color theme="1"/>
        <rFont val="Arial"/>
        <family val="2"/>
        <charset val="204"/>
      </rPr>
      <t>Содержание собак</t>
    </r>
  </si>
  <si>
    <t>Корм для собак</t>
  </si>
  <si>
    <r>
      <t xml:space="preserve">1.4.4   </t>
    </r>
    <r>
      <rPr>
        <sz val="11"/>
        <color theme="1"/>
        <rFont val="Arial"/>
        <family val="2"/>
        <charset val="204"/>
      </rPr>
      <t>Абоненская плата за телефон</t>
    </r>
  </si>
  <si>
    <t>Председатель Правления</t>
  </si>
  <si>
    <t>Бухгалтер</t>
  </si>
  <si>
    <t>Сторож</t>
  </si>
  <si>
    <r>
      <t xml:space="preserve">1.4.5   </t>
    </r>
    <r>
      <rPr>
        <sz val="11"/>
        <color theme="1"/>
        <rFont val="Arial"/>
        <family val="2"/>
        <charset val="204"/>
      </rPr>
      <t>Компенсация за использование личного автомобиля в служебных целях</t>
    </r>
  </si>
  <si>
    <r>
      <t xml:space="preserve">1.4.6   </t>
    </r>
    <r>
      <rPr>
        <sz val="11"/>
        <color theme="1"/>
        <rFont val="Arial"/>
        <family val="2"/>
        <charset val="204"/>
      </rPr>
      <t>Мобильный интернет</t>
    </r>
  </si>
  <si>
    <r>
      <t xml:space="preserve">1.4.7   </t>
    </r>
    <r>
      <rPr>
        <sz val="11"/>
        <color theme="1"/>
        <rFont val="Arial"/>
        <family val="2"/>
        <charset val="204"/>
      </rPr>
      <t>Картридж для принтера</t>
    </r>
  </si>
  <si>
    <r>
      <t xml:space="preserve">1.4.8   </t>
    </r>
    <r>
      <rPr>
        <sz val="11"/>
        <color theme="1"/>
        <rFont val="Arial"/>
        <family val="2"/>
        <charset val="204"/>
      </rPr>
      <t>Бумага для принтера</t>
    </r>
  </si>
  <si>
    <t>1 мес.</t>
  </si>
  <si>
    <t>5 куб.</t>
  </si>
  <si>
    <t>12 мес.</t>
  </si>
  <si>
    <t>5 т.</t>
  </si>
  <si>
    <t>6 мес.</t>
  </si>
  <si>
    <t>7 мес.</t>
  </si>
  <si>
    <t xml:space="preserve"> 1 шт.</t>
  </si>
  <si>
    <t>20 пач.</t>
  </si>
  <si>
    <r>
      <t xml:space="preserve">1.4.9   </t>
    </r>
    <r>
      <rPr>
        <sz val="11"/>
        <color theme="1"/>
        <rFont val="Arial"/>
        <family val="2"/>
        <charset val="204"/>
      </rPr>
      <t>Канцелярские товары</t>
    </r>
  </si>
  <si>
    <t>Покупка папок, ручек, скотч, а также другую канцелярию.</t>
  </si>
  <si>
    <r>
      <t xml:space="preserve">1.4.10   </t>
    </r>
    <r>
      <rPr>
        <sz val="11"/>
        <color theme="1"/>
        <rFont val="Arial"/>
        <family val="2"/>
        <charset val="204"/>
      </rPr>
      <t>Почтовые услуги</t>
    </r>
  </si>
  <si>
    <t>19 усл.</t>
  </si>
  <si>
    <t>Отправка уведомлений о задолженности. На начало 2023 г. 19 должников</t>
  </si>
  <si>
    <r>
      <t xml:space="preserve">1.4.11   </t>
    </r>
    <r>
      <rPr>
        <sz val="11"/>
        <color theme="1"/>
        <rFont val="Arial"/>
        <family val="2"/>
        <charset val="204"/>
      </rPr>
      <t>Хозрасходы</t>
    </r>
  </si>
  <si>
    <t xml:space="preserve">Приобретение садово-хозяйственного инвенторя. </t>
  </si>
  <si>
    <t>Расчитывается ежегодно, согласно справки о кадастровой стоимости общественных земель и коэффициента налога. Площадь НСТ - 775,62 сотки. Кадастровая стоимость: 6914341,65 руб.</t>
  </si>
  <si>
    <t>Исходя из расходов прошлого года, с учетом подорожания</t>
  </si>
  <si>
    <t>Итого по общехозяйственным расходам:</t>
  </si>
  <si>
    <t>1.5 Расходы на содержание территории</t>
  </si>
  <si>
    <r>
      <t xml:space="preserve">1.5.1   </t>
    </r>
    <r>
      <rPr>
        <sz val="11"/>
        <color theme="1"/>
        <rFont val="Arial"/>
        <family val="2"/>
        <charset val="204"/>
      </rPr>
      <t>Грейдерование дорог</t>
    </r>
  </si>
  <si>
    <t>12 час.</t>
  </si>
  <si>
    <t>Исходя из расходов прошлого года. Работы проходили по улицам Центральная и Приозерная, а так же дорога до НСТ</t>
  </si>
  <si>
    <r>
      <t xml:space="preserve">1.5.2   </t>
    </r>
    <r>
      <rPr>
        <sz val="11"/>
        <color theme="1"/>
        <rFont val="Arial"/>
        <family val="2"/>
        <charset val="204"/>
      </rPr>
      <t>Чистка снега</t>
    </r>
  </si>
  <si>
    <t>Территория НСТ</t>
  </si>
  <si>
    <t>42 час.</t>
  </si>
  <si>
    <t>Исходя из расходов прошлого года. Согласно отчета Правления за 2022-2023 г.</t>
  </si>
  <si>
    <t>Дорога до НСТ</t>
  </si>
  <si>
    <t>16 час.</t>
  </si>
  <si>
    <t>Уборка снега производится один раз в месяц (декабрь, январь, февраль, март). 7600,00 = 4 раза</t>
  </si>
  <si>
    <t>Исходя из расходов прошлого года. Щебень 900 руб. т. + доставка 4000,00 одна машина, отсев 500 руб.т. + доставка 4000,00 пять машин.</t>
  </si>
  <si>
    <t>2 раза</t>
  </si>
  <si>
    <r>
      <t xml:space="preserve">1.5.4   </t>
    </r>
    <r>
      <rPr>
        <sz val="11"/>
        <color theme="1"/>
        <rFont val="Arial"/>
        <family val="2"/>
        <charset val="204"/>
      </rPr>
      <t>Выкос травы в НСТ</t>
    </r>
  </si>
  <si>
    <r>
      <t xml:space="preserve">1.5.3   </t>
    </r>
    <r>
      <rPr>
        <sz val="11"/>
        <color theme="1"/>
        <rFont val="Arial"/>
        <family val="2"/>
        <charset val="204"/>
      </rPr>
      <t>Обслуживание дорог, ремонт</t>
    </r>
  </si>
  <si>
    <r>
      <t xml:space="preserve">1.5.5   </t>
    </r>
    <r>
      <rPr>
        <sz val="11"/>
        <color theme="1"/>
        <rFont val="Arial"/>
        <family val="2"/>
        <charset val="204"/>
      </rPr>
      <t>Обработка территории</t>
    </r>
  </si>
  <si>
    <t>1 раз</t>
  </si>
  <si>
    <t>Итого на содержание территории:</t>
  </si>
  <si>
    <t>1.6 Содержание водопровода</t>
  </si>
  <si>
    <r>
      <t xml:space="preserve">1.6.1   </t>
    </r>
    <r>
      <rPr>
        <sz val="11"/>
        <color theme="1"/>
        <rFont val="Arial"/>
        <family val="2"/>
        <charset val="204"/>
      </rPr>
      <t>Предзапусковый ремонт</t>
    </r>
  </si>
  <si>
    <r>
      <t xml:space="preserve">1.6.2   </t>
    </r>
    <r>
      <rPr>
        <sz val="11"/>
        <color theme="1"/>
        <rFont val="Arial"/>
        <family val="2"/>
        <charset val="204"/>
      </rPr>
      <t>Материалы для содержания</t>
    </r>
  </si>
  <si>
    <t>Исходя из расходов прошлого года были закуплены материалы для ремонта и обслуживания в летний период водопроводных линий и насосной станции</t>
  </si>
  <si>
    <t>Итого на содержание водопровода:</t>
  </si>
  <si>
    <t>1.7 Расходы на электроэнергию общие нужды</t>
  </si>
  <si>
    <r>
      <t xml:space="preserve">1.7.1   </t>
    </r>
    <r>
      <rPr>
        <sz val="11"/>
        <color theme="1"/>
        <rFont val="Arial"/>
        <family val="2"/>
        <charset val="204"/>
      </rPr>
      <t>Насосная водопровода</t>
    </r>
  </si>
  <si>
    <t>Исходя из расходов прошлого года. с учетом подорожания.</t>
  </si>
  <si>
    <t>5 мес.</t>
  </si>
  <si>
    <r>
      <t xml:space="preserve">1.7.2   </t>
    </r>
    <r>
      <rPr>
        <sz val="11"/>
        <color theme="1"/>
        <rFont val="Arial"/>
        <family val="2"/>
        <charset val="204"/>
      </rPr>
      <t>Дом сторожа</t>
    </r>
  </si>
  <si>
    <r>
      <t xml:space="preserve">1.7.3   </t>
    </r>
    <r>
      <rPr>
        <sz val="11"/>
        <color theme="1"/>
        <rFont val="Arial"/>
        <family val="2"/>
        <charset val="204"/>
      </rPr>
      <t>Здание Правления</t>
    </r>
  </si>
  <si>
    <r>
      <t xml:space="preserve">1.7.4   </t>
    </r>
    <r>
      <rPr>
        <sz val="11"/>
        <color theme="1"/>
        <rFont val="Arial"/>
        <family val="2"/>
        <charset val="204"/>
      </rPr>
      <t>Уличное освещение</t>
    </r>
  </si>
  <si>
    <t>Итого расходы на электроэнергию общие нужды:</t>
  </si>
  <si>
    <t>1.8 Содержание трансформатора, электросети, освещения</t>
  </si>
  <si>
    <r>
      <t xml:space="preserve">1.8.1   </t>
    </r>
    <r>
      <rPr>
        <sz val="10"/>
        <color theme="1"/>
        <rFont val="Arial"/>
        <family val="2"/>
        <charset val="204"/>
      </rPr>
      <t>Обслуживание трансформатора</t>
    </r>
  </si>
  <si>
    <r>
      <t xml:space="preserve">1.8.2   </t>
    </r>
    <r>
      <rPr>
        <sz val="11"/>
        <color theme="1"/>
        <rFont val="Arial"/>
        <family val="2"/>
        <charset val="204"/>
      </rPr>
      <t>Обслуживание освещения</t>
    </r>
  </si>
  <si>
    <r>
      <t xml:space="preserve">1.8.3   </t>
    </r>
    <r>
      <rPr>
        <sz val="11"/>
        <color theme="1"/>
        <rFont val="Arial"/>
        <family val="2"/>
        <charset val="204"/>
      </rPr>
      <t>Обслуживание ЛЭП</t>
    </r>
  </si>
  <si>
    <r>
      <rPr>
        <b/>
        <sz val="11"/>
        <color theme="1"/>
        <rFont val="Arial"/>
        <family val="2"/>
        <charset val="204"/>
      </rPr>
      <t>1.8.4</t>
    </r>
    <r>
      <rPr>
        <sz val="11"/>
        <color theme="1"/>
        <rFont val="Arial"/>
        <family val="2"/>
        <charset val="204"/>
      </rPr>
      <t xml:space="preserve">  </t>
    </r>
    <r>
      <rPr>
        <sz val="8"/>
        <color theme="1"/>
        <rFont val="Arial"/>
        <family val="2"/>
        <charset val="204"/>
      </rPr>
      <t>Непредвиденные работы по электрике</t>
    </r>
  </si>
  <si>
    <t>5 шт.</t>
  </si>
  <si>
    <t>Замена 1 фонаря = 6660,00: работа 5860,00=(4500,00+30,2%*), фонарь = 800,00</t>
  </si>
  <si>
    <t>Исходя из расходов прошлого года, аренда бензораспылителя 500,00 в день х 3 дня = 1500,00, работа 2540,00=( 1950,00+30,2%*), препарат 290,00 х 5 шт = 1450,00</t>
  </si>
  <si>
    <r>
      <t xml:space="preserve">Окос улиц и переулков (протяженность </t>
    </r>
    <r>
      <rPr>
        <sz val="6"/>
        <color theme="1"/>
        <rFont val="Calibri"/>
        <family val="2"/>
        <charset val="204"/>
      </rPr>
      <t>≈ 6,5 км</t>
    </r>
    <r>
      <rPr>
        <sz val="6"/>
        <color theme="1"/>
        <rFont val="Arial"/>
        <family val="2"/>
        <charset val="204"/>
      </rPr>
      <t>) 2 раза. Работа 5860,00=(4500,00+30,2%*), бензин АИ-92 (15л х 46,00=690,00, масло 0,5л х 400,00=200,00, леска 200,00</t>
    </r>
  </si>
  <si>
    <t>В связи с отсутствием электрика, создается резервный фонд для выполнения работ по электроэнергии: работа= 6510,00=(5000,00+30,2%*)</t>
  </si>
  <si>
    <r>
      <t xml:space="preserve">Всего в месяц </t>
    </r>
    <r>
      <rPr>
        <b/>
        <sz val="10"/>
        <color theme="1"/>
        <rFont val="Arial"/>
        <family val="2"/>
        <charset val="204"/>
      </rPr>
      <t>+ 13% НДФЛ</t>
    </r>
  </si>
  <si>
    <t>Ставки налогов и страховых взносов установлены действующим законодательством РФ</t>
  </si>
  <si>
    <t>Исходя из расходов прошлого года, средняя цена 1 пачки 350,00 рублей. В1 пачке 500 листов.</t>
  </si>
  <si>
    <t>Исходя из расходов прошлого года</t>
  </si>
  <si>
    <t>Исходя из расходов прошлого года, доставка до НСТ 1000,00 рублей</t>
  </si>
  <si>
    <t>Исходя из расходов прошлого года, доставка до НСТ бесплатно</t>
  </si>
  <si>
    <r>
      <t xml:space="preserve">1.1.5   </t>
    </r>
    <r>
      <rPr>
        <sz val="11"/>
        <color theme="1"/>
        <rFont val="Arial"/>
        <family val="2"/>
        <charset val="204"/>
      </rPr>
      <t>Непредвиденные расходы</t>
    </r>
  </si>
  <si>
    <t>Проведение работ которые не заложены в настоящую смету, но являются необходимыми для поддержания жизнедеятельности общества</t>
  </si>
  <si>
    <r>
      <t xml:space="preserve">1.1.3   </t>
    </r>
    <r>
      <rPr>
        <sz val="11"/>
        <color theme="1"/>
        <rFont val="Arial"/>
        <family val="2"/>
        <charset val="204"/>
      </rPr>
      <t>Сторож - обходчик</t>
    </r>
  </si>
  <si>
    <t>Итого расходы на содержание трансформатора, электросети, освещения:</t>
  </si>
  <si>
    <r>
      <rPr>
        <b/>
        <sz val="11"/>
        <color theme="1"/>
        <rFont val="Arial"/>
        <family val="2"/>
        <charset val="204"/>
      </rPr>
      <t>1.8.5</t>
    </r>
    <r>
      <rPr>
        <sz val="11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 Установка счетчика в Правление</t>
    </r>
  </si>
  <si>
    <t>Установка электросчетчика в Правление: работа 1953,00=(1500,00+30,2%*)+материал 1500,00</t>
  </si>
  <si>
    <t>Итого по расходам ( ЧЛЕНСКИЕ ВЗНОСЫ )</t>
  </si>
  <si>
    <t>Расчет рублей за одну сотку ( общая площадь участков: 1540 сотки )</t>
  </si>
  <si>
    <t>Исходя из расходов прошлого года, за 5 дней израсходовано: работа 9765,00=(7500,00+30,2%*), запасные части 20000,00</t>
  </si>
  <si>
    <t>Замена фазы на ул.Центральная один пролет: работа=13020,00=(10000,00+30,2%*)+5000,00 материал</t>
  </si>
  <si>
    <r>
      <t xml:space="preserve">1.4.12   </t>
    </r>
    <r>
      <rPr>
        <sz val="11"/>
        <color theme="1"/>
        <rFont val="Arial"/>
        <family val="2"/>
        <charset val="204"/>
      </rPr>
      <t>Юридические услуги</t>
    </r>
  </si>
  <si>
    <t>Обращение к юристам по работе с должниками. На начало 2023 г. 19 должников</t>
  </si>
  <si>
    <t>3 раза</t>
  </si>
  <si>
    <t>Работы по протяжке блока управления трансформатором = 3х6510,00=(5000,00+30,2%*)</t>
  </si>
  <si>
    <r>
      <rPr>
        <b/>
        <sz val="10"/>
        <color theme="1"/>
        <rFont val="Arial"/>
        <family val="2"/>
        <charset val="204"/>
      </rPr>
      <t xml:space="preserve">1.8.6   </t>
    </r>
    <r>
      <rPr>
        <sz val="10"/>
        <color theme="1"/>
        <rFont val="Arial"/>
        <family val="2"/>
        <charset val="204"/>
      </rPr>
      <t>Расходники по электрике</t>
    </r>
  </si>
  <si>
    <t>Исходя из расходов прошлого года, приобретение инструмента и материалов для внутреннего ремонта и содержания электросетей.</t>
  </si>
  <si>
    <t>Согласно тарифам банка</t>
  </si>
  <si>
    <t>2. Целевые взносы</t>
  </si>
  <si>
    <r>
      <t xml:space="preserve">2.1   </t>
    </r>
    <r>
      <rPr>
        <sz val="10"/>
        <color theme="1"/>
        <rFont val="Arial"/>
        <family val="2"/>
        <charset val="204"/>
      </rPr>
      <t>Замена ЛЭП по ул. Приозерная</t>
    </r>
  </si>
  <si>
    <t xml:space="preserve">Кронштейн CS 1500 - 9 шт = 2925,00=(325,00х9), ЗАН 50-70/1500 - 5 шт = 1750,00=(350х5), провод СИП-2 3х50=1х54 - 700 м. = 175000,00=(250,00х700), ЗОИ 25-95/25-95 -12 шт = 2094,00=(242х12), ЛМ-50 =3090,00=(3090,00х1), СГ-20 = 1170,00=(1170х1), КОМП-1500 = 8400,00=(560,00х15), работа по замене ЛЭП = 120000,00, установка + доставка столбов ЛЭП = 108000,00=(12000,00х9)  </t>
  </si>
  <si>
    <r>
      <t xml:space="preserve">2.2   </t>
    </r>
    <r>
      <rPr>
        <sz val="10"/>
        <color theme="1"/>
        <rFont val="Arial"/>
        <family val="2"/>
        <charset val="204"/>
      </rPr>
      <t>Замена ЛЭП по ул. Озерная</t>
    </r>
  </si>
  <si>
    <t xml:space="preserve">Кронштейн CS 1500 - 8 шт = 2600,00=(325,00х8), ЗАН 50-70/1500 - 8 шт = 2800,00=(350х8), провод СИП-2 3х50=1х54 - 300 м. = 75000,00=(250,00х300), ЗОИ 25-95/25-95 -4 шт = 968,00=(242х4), ЛМ-50 =1545,00=(3090,00х0,5), СГ-20 = 585,00=(1170х0,5), КОМП-1500 = 2240,00=(560,00х4), работа по замене ЛЭП = 55000,00, установка + доставка столбов ЛЭП = 60000,00=(12000,00х5)  </t>
  </si>
  <si>
    <r>
      <t xml:space="preserve">2.3   </t>
    </r>
    <r>
      <rPr>
        <sz val="10"/>
        <color theme="1"/>
        <rFont val="Arial"/>
        <family val="2"/>
        <charset val="204"/>
      </rPr>
      <t>Замена ЛЭП по ул. Ягодная</t>
    </r>
  </si>
  <si>
    <t xml:space="preserve">Кронштейн CS 1500 - 4 шт = 1300,00=(325,00х4), ЗАН 50-70/1500 - 8 шт = 1400,00=(350х4), провод СИП-2 3х90=1х94 - 500 м. = 175000,00=(350,00х500), ЗОИ 25-95/25-95 -4 шт = 968,00=(242х4), ЛМ-50 =3090,00=(3090,00х1), СГ-20 = 1170,00=(1170х1), КОМП-1500 = 6720,00=(560,00х12), работа по замене ЛЭП = 90000,00, установка + доставка столбов ЛЭП = 36000,00=(12000,00х3)  </t>
  </si>
  <si>
    <r>
      <t xml:space="preserve">2.4   </t>
    </r>
    <r>
      <rPr>
        <sz val="9"/>
        <color theme="1"/>
        <rFont val="Arial"/>
        <family val="2"/>
        <charset val="204"/>
      </rPr>
      <t>Преобретение программы 1С садовод</t>
    </r>
  </si>
  <si>
    <t>Итого по расходам ( ЦЕЛЕВЫЕ ВЗНОСЫ )</t>
  </si>
  <si>
    <t>Согласно тарифам производителя программы "1С садовод" в облаке.</t>
  </si>
  <si>
    <t>Остаток целевых взносов от 08.04.2023 г. (с учетом отсутствия задолженности)</t>
  </si>
  <si>
    <t>Итого по расходам ( ЦЕЛЕВЫЕ ВЗНОСЫ ) с учетом остатка от 08.04.2023 г.</t>
  </si>
  <si>
    <t>Расчет рублей за один участок ( общее количество участков: 285 )</t>
  </si>
  <si>
    <r>
      <t xml:space="preserve">2.5   </t>
    </r>
    <r>
      <rPr>
        <sz val="9"/>
        <color theme="1"/>
        <rFont val="Arial"/>
        <family val="2"/>
        <charset val="204"/>
      </rPr>
      <t>Кадастровые работы</t>
    </r>
  </si>
  <si>
    <t xml:space="preserve">Согласно поданой заявки в кадастровое агенство, для определения полных границ Товарищества. Без учета возможных судебных издержек. </t>
  </si>
  <si>
    <r>
      <rPr>
        <b/>
        <sz val="11"/>
        <color theme="1"/>
        <rFont val="Arial"/>
        <family val="2"/>
        <charset val="204"/>
      </rPr>
      <t xml:space="preserve">                                                                                </t>
    </r>
    <r>
      <rPr>
        <b/>
        <sz val="16"/>
        <color theme="1"/>
        <rFont val="Arial"/>
        <family val="2"/>
        <charset val="204"/>
      </rPr>
      <t xml:space="preserve">
Смета доходов и расходов на 2023 - 2024 гг.                                                                                            Некоммерческого садоводческого товарищества "Нефтяник"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</si>
</sst>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6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4" fontId="4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left" vertical="center"/>
    </xf>
    <xf numFmtId="0" fontId="11" fillId="0" borderId="3" xfId="0" applyNumberFormat="1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4" fontId="8" fillId="0" borderId="2" xfId="0" applyNumberFormat="1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14" fontId="10" fillId="0" borderId="2" xfId="0" applyNumberFormat="1" applyFont="1" applyBorder="1" applyAlignment="1">
      <alignment horizontal="left" vertical="center"/>
    </xf>
    <xf numFmtId="0" fontId="10" fillId="0" borderId="3" xfId="0" applyNumberFormat="1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left" vertical="center"/>
    </xf>
    <xf numFmtId="0" fontId="13" fillId="0" borderId="3" xfId="0" applyNumberFormat="1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topLeftCell="A67" zoomScaleNormal="100" workbookViewId="0">
      <selection activeCell="A98" sqref="A98:P98"/>
    </sheetView>
  </sheetViews>
  <sheetFormatPr defaultRowHeight="14.5" x14ac:dyDescent="0.35"/>
  <cols>
    <col min="1" max="1" width="8.7265625" customWidth="1"/>
  </cols>
  <sheetData>
    <row r="1" spans="1:16" s="15" customFormat="1" ht="42.5" customHeight="1" x14ac:dyDescent="0.4">
      <c r="A1" s="90" t="s">
        <v>138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18" customHeight="1" x14ac:dyDescent="0.35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</row>
    <row r="3" spans="1:16" ht="18" customHeight="1" x14ac:dyDescent="0.3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ht="18" customHeight="1" x14ac:dyDescent="0.35">
      <c r="A4" s="70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2"/>
    </row>
    <row r="5" spans="1:16" ht="30" customHeight="1" x14ac:dyDescent="0.35">
      <c r="A5" s="40"/>
      <c r="B5" s="40"/>
      <c r="C5" s="40"/>
      <c r="D5" s="40"/>
      <c r="E5" s="41" t="s">
        <v>2</v>
      </c>
      <c r="F5" s="42"/>
      <c r="G5" s="43" t="s">
        <v>3</v>
      </c>
      <c r="H5" s="43"/>
      <c r="I5" s="43" t="s">
        <v>6</v>
      </c>
      <c r="J5" s="43"/>
      <c r="K5" s="43" t="s">
        <v>4</v>
      </c>
      <c r="L5" s="43"/>
      <c r="M5" s="43" t="s">
        <v>100</v>
      </c>
      <c r="N5" s="43"/>
      <c r="O5" s="43" t="s">
        <v>5</v>
      </c>
      <c r="P5" s="43"/>
    </row>
    <row r="6" spans="1:16" ht="18" customHeight="1" x14ac:dyDescent="0.35">
      <c r="A6" s="87" t="s">
        <v>7</v>
      </c>
      <c r="B6" s="88"/>
      <c r="C6" s="88"/>
      <c r="D6" s="89"/>
      <c r="E6" s="77">
        <v>1</v>
      </c>
      <c r="F6" s="77"/>
      <c r="G6" s="77">
        <v>12</v>
      </c>
      <c r="H6" s="77"/>
      <c r="I6" s="76">
        <v>16719</v>
      </c>
      <c r="J6" s="76"/>
      <c r="K6" s="76">
        <v>4180</v>
      </c>
      <c r="L6" s="76"/>
      <c r="M6" s="76">
        <v>20899</v>
      </c>
      <c r="N6" s="76"/>
      <c r="O6" s="76">
        <v>250788</v>
      </c>
      <c r="P6" s="76"/>
    </row>
    <row r="7" spans="1:16" ht="18" customHeight="1" x14ac:dyDescent="0.35">
      <c r="A7" s="34" t="s">
        <v>8</v>
      </c>
      <c r="B7" s="34"/>
      <c r="C7" s="34"/>
      <c r="D7" s="34"/>
      <c r="E7" s="77">
        <v>1</v>
      </c>
      <c r="F7" s="77"/>
      <c r="G7" s="77">
        <v>12</v>
      </c>
      <c r="H7" s="77"/>
      <c r="I7" s="76">
        <v>16719</v>
      </c>
      <c r="J7" s="76"/>
      <c r="K7" s="76">
        <v>4180</v>
      </c>
      <c r="L7" s="76"/>
      <c r="M7" s="76">
        <v>20899</v>
      </c>
      <c r="N7" s="76"/>
      <c r="O7" s="76">
        <v>250788</v>
      </c>
      <c r="P7" s="76"/>
    </row>
    <row r="8" spans="1:16" ht="18" customHeight="1" x14ac:dyDescent="0.35">
      <c r="A8" s="34" t="s">
        <v>108</v>
      </c>
      <c r="B8" s="34"/>
      <c r="C8" s="34"/>
      <c r="D8" s="34"/>
      <c r="E8" s="77">
        <v>1</v>
      </c>
      <c r="F8" s="77"/>
      <c r="G8" s="77">
        <v>12</v>
      </c>
      <c r="H8" s="77"/>
      <c r="I8" s="76">
        <v>15985</v>
      </c>
      <c r="J8" s="76"/>
      <c r="K8" s="76">
        <v>3996</v>
      </c>
      <c r="L8" s="76"/>
      <c r="M8" s="76">
        <v>19981</v>
      </c>
      <c r="N8" s="76"/>
      <c r="O8" s="76">
        <v>239772</v>
      </c>
      <c r="P8" s="76"/>
    </row>
    <row r="9" spans="1:16" ht="18" customHeight="1" x14ac:dyDescent="0.35">
      <c r="A9" s="34" t="s">
        <v>9</v>
      </c>
      <c r="B9" s="34"/>
      <c r="C9" s="34"/>
      <c r="D9" s="34"/>
      <c r="E9" s="77">
        <v>1</v>
      </c>
      <c r="F9" s="77"/>
      <c r="G9" s="77">
        <v>5</v>
      </c>
      <c r="H9" s="77"/>
      <c r="I9" s="76">
        <v>8596</v>
      </c>
      <c r="J9" s="76"/>
      <c r="K9" s="76">
        <v>2149</v>
      </c>
      <c r="L9" s="76"/>
      <c r="M9" s="76">
        <v>10745</v>
      </c>
      <c r="N9" s="76"/>
      <c r="O9" s="76">
        <v>53725</v>
      </c>
      <c r="P9" s="76"/>
    </row>
    <row r="10" spans="1:16" ht="18" customHeight="1" x14ac:dyDescent="0.35">
      <c r="A10" s="51" t="s">
        <v>106</v>
      </c>
      <c r="B10" s="52"/>
      <c r="C10" s="52"/>
      <c r="D10" s="53"/>
      <c r="E10" s="80">
        <v>1</v>
      </c>
      <c r="F10" s="81"/>
      <c r="G10" s="78">
        <v>5</v>
      </c>
      <c r="H10" s="79"/>
      <c r="I10" s="82" t="s">
        <v>107</v>
      </c>
      <c r="J10" s="83"/>
      <c r="K10" s="83"/>
      <c r="L10" s="83"/>
      <c r="M10" s="83"/>
      <c r="N10" s="84"/>
      <c r="O10" s="85">
        <v>55000</v>
      </c>
      <c r="P10" s="86"/>
    </row>
    <row r="11" spans="1:16" ht="18" customHeight="1" x14ac:dyDescent="0.3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2" spans="1:16" ht="18" customHeight="1" x14ac:dyDescent="0.35">
      <c r="A12" s="69" t="s">
        <v>10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38">
        <f>O6+O7+O8+O9+O10</f>
        <v>850073</v>
      </c>
      <c r="P12" s="39"/>
    </row>
    <row r="13" spans="1:16" ht="18" customHeight="1" x14ac:dyDescent="0.3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</row>
    <row r="14" spans="1:16" ht="18" customHeight="1" x14ac:dyDescent="0.35">
      <c r="A14" s="70" t="s">
        <v>11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2"/>
    </row>
    <row r="15" spans="1:16" ht="34" customHeight="1" x14ac:dyDescent="0.35">
      <c r="A15" s="40"/>
      <c r="B15" s="40"/>
      <c r="C15" s="40"/>
      <c r="D15" s="40"/>
      <c r="E15" s="41" t="s">
        <v>2</v>
      </c>
      <c r="F15" s="42"/>
      <c r="G15" s="43" t="s">
        <v>3</v>
      </c>
      <c r="H15" s="43"/>
      <c r="I15" s="41" t="s">
        <v>13</v>
      </c>
      <c r="J15" s="46"/>
      <c r="K15" s="46"/>
      <c r="L15" s="46"/>
      <c r="M15" s="46"/>
      <c r="N15" s="42"/>
      <c r="O15" s="43" t="s">
        <v>5</v>
      </c>
      <c r="P15" s="43"/>
    </row>
    <row r="16" spans="1:16" ht="18" customHeight="1" x14ac:dyDescent="0.35">
      <c r="A16" s="51" t="s">
        <v>12</v>
      </c>
      <c r="B16" s="52"/>
      <c r="C16" s="52"/>
      <c r="D16" s="53"/>
      <c r="E16" s="47">
        <v>4</v>
      </c>
      <c r="F16" s="48"/>
      <c r="G16" s="73">
        <v>12</v>
      </c>
      <c r="H16" s="74"/>
      <c r="I16" s="16" t="s">
        <v>101</v>
      </c>
      <c r="J16" s="17"/>
      <c r="K16" s="17"/>
      <c r="L16" s="17"/>
      <c r="M16" s="17"/>
      <c r="N16" s="18"/>
      <c r="O16" s="49">
        <v>187016</v>
      </c>
      <c r="P16" s="50"/>
    </row>
    <row r="17" spans="1:16" ht="18" customHeight="1" x14ac:dyDescent="0.35">
      <c r="A17" s="34" t="s">
        <v>14</v>
      </c>
      <c r="B17" s="34"/>
      <c r="C17" s="34"/>
      <c r="D17" s="34"/>
      <c r="E17" s="30">
        <v>4</v>
      </c>
      <c r="F17" s="30"/>
      <c r="G17" s="30">
        <v>12</v>
      </c>
      <c r="H17" s="30"/>
      <c r="I17" s="16" t="s">
        <v>101</v>
      </c>
      <c r="J17" s="17"/>
      <c r="K17" s="17"/>
      <c r="L17" s="17"/>
      <c r="M17" s="17"/>
      <c r="N17" s="18"/>
      <c r="O17" s="26">
        <v>43354</v>
      </c>
      <c r="P17" s="26"/>
    </row>
    <row r="18" spans="1:16" ht="18" customHeight="1" x14ac:dyDescent="0.35">
      <c r="A18" s="34" t="s">
        <v>15</v>
      </c>
      <c r="B18" s="34"/>
      <c r="C18" s="34"/>
      <c r="D18" s="34"/>
      <c r="E18" s="30">
        <v>4</v>
      </c>
      <c r="F18" s="30"/>
      <c r="G18" s="30">
        <v>12</v>
      </c>
      <c r="H18" s="30"/>
      <c r="I18" s="16" t="s">
        <v>101</v>
      </c>
      <c r="J18" s="17"/>
      <c r="K18" s="17"/>
      <c r="L18" s="17"/>
      <c r="M18" s="17"/>
      <c r="N18" s="18"/>
      <c r="O18" s="26">
        <v>24652</v>
      </c>
      <c r="P18" s="26"/>
    </row>
    <row r="19" spans="1:16" x14ac:dyDescent="0.35">
      <c r="A19" s="34" t="s">
        <v>16</v>
      </c>
      <c r="B19" s="34"/>
      <c r="C19" s="34"/>
      <c r="D19" s="34"/>
      <c r="E19" s="30">
        <v>4</v>
      </c>
      <c r="F19" s="30"/>
      <c r="G19" s="30">
        <v>12</v>
      </c>
      <c r="H19" s="30"/>
      <c r="I19" s="16" t="s">
        <v>101</v>
      </c>
      <c r="J19" s="17"/>
      <c r="K19" s="17"/>
      <c r="L19" s="17"/>
      <c r="M19" s="17"/>
      <c r="N19" s="18"/>
      <c r="O19" s="26">
        <v>1700</v>
      </c>
      <c r="P19" s="26"/>
    </row>
    <row r="20" spans="1:16" ht="22" customHeight="1" x14ac:dyDescent="0.35">
      <c r="A20" s="34" t="s">
        <v>17</v>
      </c>
      <c r="B20" s="34"/>
      <c r="C20" s="34"/>
      <c r="D20" s="34"/>
      <c r="E20" s="30">
        <v>0</v>
      </c>
      <c r="F20" s="30"/>
      <c r="G20" s="30">
        <v>1</v>
      </c>
      <c r="H20" s="30"/>
      <c r="I20" s="23" t="s">
        <v>56</v>
      </c>
      <c r="J20" s="24"/>
      <c r="K20" s="24"/>
      <c r="L20" s="24"/>
      <c r="M20" s="24"/>
      <c r="N20" s="25"/>
      <c r="O20" s="26">
        <v>35000</v>
      </c>
      <c r="P20" s="26"/>
    </row>
    <row r="21" spans="1:16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8" x14ac:dyDescent="0.35">
      <c r="A22" s="2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8">
        <f>O16+O17+O18+O19+O20</f>
        <v>291722</v>
      </c>
      <c r="P22" s="39"/>
    </row>
    <row r="23" spans="1:16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8" x14ac:dyDescent="0.35">
      <c r="A24" s="70" t="s">
        <v>19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2"/>
    </row>
    <row r="25" spans="1:16" ht="29.5" customHeight="1" x14ac:dyDescent="0.35">
      <c r="A25" s="40"/>
      <c r="B25" s="40"/>
      <c r="C25" s="40"/>
      <c r="D25" s="40"/>
      <c r="E25" s="41" t="s">
        <v>22</v>
      </c>
      <c r="F25" s="42"/>
      <c r="G25" s="43" t="s">
        <v>3</v>
      </c>
      <c r="H25" s="43"/>
      <c r="I25" s="41" t="s">
        <v>13</v>
      </c>
      <c r="J25" s="46"/>
      <c r="K25" s="46"/>
      <c r="L25" s="46"/>
      <c r="M25" s="46"/>
      <c r="N25" s="42"/>
      <c r="O25" s="43" t="s">
        <v>5</v>
      </c>
      <c r="P25" s="43"/>
    </row>
    <row r="26" spans="1:16" x14ac:dyDescent="0.35">
      <c r="A26" s="34" t="s">
        <v>20</v>
      </c>
      <c r="B26" s="34"/>
      <c r="C26" s="34"/>
      <c r="D26" s="34"/>
      <c r="E26" s="26">
        <v>1000</v>
      </c>
      <c r="F26" s="26"/>
      <c r="G26" s="30">
        <v>12</v>
      </c>
      <c r="H26" s="30"/>
      <c r="I26" s="63" t="s">
        <v>122</v>
      </c>
      <c r="J26" s="64"/>
      <c r="K26" s="64"/>
      <c r="L26" s="64"/>
      <c r="M26" s="64"/>
      <c r="N26" s="65"/>
      <c r="O26" s="26">
        <v>12000</v>
      </c>
      <c r="P26" s="26"/>
    </row>
    <row r="27" spans="1:16" x14ac:dyDescent="0.35">
      <c r="A27" s="34" t="s">
        <v>23</v>
      </c>
      <c r="B27" s="34"/>
      <c r="C27" s="34"/>
      <c r="D27" s="34"/>
      <c r="E27" s="26">
        <v>500</v>
      </c>
      <c r="F27" s="26"/>
      <c r="G27" s="30">
        <v>12</v>
      </c>
      <c r="H27" s="30"/>
      <c r="I27" s="63" t="s">
        <v>24</v>
      </c>
      <c r="J27" s="66"/>
      <c r="K27" s="66"/>
      <c r="L27" s="66"/>
      <c r="M27" s="66"/>
      <c r="N27" s="67"/>
      <c r="O27" s="26">
        <v>6000</v>
      </c>
      <c r="P27" s="26"/>
    </row>
    <row r="28" spans="1:16" x14ac:dyDescent="0.35">
      <c r="A28" s="34" t="s">
        <v>25</v>
      </c>
      <c r="B28" s="34"/>
      <c r="C28" s="34"/>
      <c r="D28" s="34"/>
      <c r="E28" s="26">
        <v>1250</v>
      </c>
      <c r="F28" s="26"/>
      <c r="G28" s="30">
        <v>12</v>
      </c>
      <c r="H28" s="30"/>
      <c r="I28" s="35" t="s">
        <v>26</v>
      </c>
      <c r="J28" s="35"/>
      <c r="K28" s="35"/>
      <c r="L28" s="35"/>
      <c r="M28" s="35"/>
      <c r="N28" s="35"/>
      <c r="O28" s="26">
        <v>15000</v>
      </c>
      <c r="P28" s="26"/>
    </row>
    <row r="29" spans="1:16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8" x14ac:dyDescent="0.35">
      <c r="A30" s="2" t="s">
        <v>27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38">
        <f>O26+O27+O28</f>
        <v>33000</v>
      </c>
      <c r="P30" s="39"/>
    </row>
    <row r="31" spans="1:16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8" x14ac:dyDescent="0.35">
      <c r="A32" s="70" t="s">
        <v>28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2"/>
    </row>
    <row r="33" spans="1:16" ht="17" customHeight="1" x14ac:dyDescent="0.35">
      <c r="A33" s="40"/>
      <c r="B33" s="40"/>
      <c r="C33" s="40"/>
      <c r="D33" s="40"/>
      <c r="E33" s="41" t="s">
        <v>22</v>
      </c>
      <c r="F33" s="42"/>
      <c r="G33" s="43" t="s">
        <v>21</v>
      </c>
      <c r="H33" s="43"/>
      <c r="I33" s="41" t="s">
        <v>13</v>
      </c>
      <c r="J33" s="46"/>
      <c r="K33" s="46"/>
      <c r="L33" s="46"/>
      <c r="M33" s="46"/>
      <c r="N33" s="42"/>
      <c r="O33" s="43" t="s">
        <v>5</v>
      </c>
      <c r="P33" s="43"/>
    </row>
    <row r="34" spans="1:16" x14ac:dyDescent="0.35">
      <c r="A34" s="34" t="s">
        <v>29</v>
      </c>
      <c r="B34" s="34"/>
      <c r="C34" s="34"/>
      <c r="D34" s="34"/>
      <c r="E34" s="26">
        <v>1000</v>
      </c>
      <c r="F34" s="26"/>
      <c r="G34" s="30" t="s">
        <v>42</v>
      </c>
      <c r="H34" s="30"/>
      <c r="I34" s="35" t="s">
        <v>104</v>
      </c>
      <c r="J34" s="35"/>
      <c r="K34" s="35"/>
      <c r="L34" s="35"/>
      <c r="M34" s="35"/>
      <c r="N34" s="35"/>
      <c r="O34" s="26">
        <v>6000</v>
      </c>
      <c r="P34" s="26"/>
    </row>
    <row r="35" spans="1:16" x14ac:dyDescent="0.35">
      <c r="A35" s="34" t="s">
        <v>30</v>
      </c>
      <c r="B35" s="34"/>
      <c r="C35" s="34"/>
      <c r="D35" s="34"/>
      <c r="E35" s="26">
        <v>4000</v>
      </c>
      <c r="F35" s="26"/>
      <c r="G35" s="30" t="s">
        <v>44</v>
      </c>
      <c r="H35" s="30"/>
      <c r="I35" s="35" t="s">
        <v>105</v>
      </c>
      <c r="J35" s="35"/>
      <c r="K35" s="35"/>
      <c r="L35" s="35"/>
      <c r="M35" s="35"/>
      <c r="N35" s="35"/>
      <c r="O35" s="26">
        <v>20000</v>
      </c>
      <c r="P35" s="26"/>
    </row>
    <row r="36" spans="1:16" x14ac:dyDescent="0.35">
      <c r="A36" s="34" t="s">
        <v>31</v>
      </c>
      <c r="B36" s="34"/>
      <c r="C36" s="34"/>
      <c r="D36" s="34"/>
      <c r="E36" s="26">
        <v>1000</v>
      </c>
      <c r="F36" s="26"/>
      <c r="G36" s="30" t="s">
        <v>43</v>
      </c>
      <c r="H36" s="30"/>
      <c r="I36" s="35" t="s">
        <v>32</v>
      </c>
      <c r="J36" s="35"/>
      <c r="K36" s="35"/>
      <c r="L36" s="35"/>
      <c r="M36" s="35"/>
      <c r="N36" s="35"/>
      <c r="O36" s="26">
        <v>12000</v>
      </c>
      <c r="P36" s="26"/>
    </row>
    <row r="37" spans="1:16" x14ac:dyDescent="0.35">
      <c r="A37" s="34" t="s">
        <v>33</v>
      </c>
      <c r="B37" s="34"/>
      <c r="C37" s="34"/>
      <c r="D37" s="34"/>
      <c r="E37" s="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6"/>
    </row>
    <row r="38" spans="1:16" x14ac:dyDescent="0.35">
      <c r="A38" s="54" t="s">
        <v>34</v>
      </c>
      <c r="B38" s="60"/>
      <c r="C38" s="60"/>
      <c r="D38" s="61"/>
      <c r="E38" s="26">
        <v>200</v>
      </c>
      <c r="F38" s="26"/>
      <c r="G38" s="30" t="s">
        <v>43</v>
      </c>
      <c r="H38" s="30"/>
      <c r="I38" s="35" t="s">
        <v>103</v>
      </c>
      <c r="J38" s="35"/>
      <c r="K38" s="35"/>
      <c r="L38" s="35"/>
      <c r="M38" s="35"/>
      <c r="N38" s="35"/>
      <c r="O38" s="26">
        <v>2400</v>
      </c>
      <c r="P38" s="26"/>
    </row>
    <row r="39" spans="1:16" x14ac:dyDescent="0.35">
      <c r="A39" s="54" t="s">
        <v>35</v>
      </c>
      <c r="B39" s="60"/>
      <c r="C39" s="60"/>
      <c r="D39" s="61"/>
      <c r="E39" s="26">
        <v>150</v>
      </c>
      <c r="F39" s="26"/>
      <c r="G39" s="30" t="s">
        <v>45</v>
      </c>
      <c r="H39" s="30"/>
      <c r="I39" s="35" t="s">
        <v>103</v>
      </c>
      <c r="J39" s="35"/>
      <c r="K39" s="35"/>
      <c r="L39" s="35"/>
      <c r="M39" s="35"/>
      <c r="N39" s="35"/>
      <c r="O39" s="26">
        <v>900</v>
      </c>
      <c r="P39" s="26"/>
    </row>
    <row r="40" spans="1:16" x14ac:dyDescent="0.35">
      <c r="A40" s="54" t="s">
        <v>36</v>
      </c>
      <c r="B40" s="60"/>
      <c r="C40" s="60"/>
      <c r="D40" s="61"/>
      <c r="E40" s="26">
        <v>150</v>
      </c>
      <c r="F40" s="26"/>
      <c r="G40" s="30" t="s">
        <v>43</v>
      </c>
      <c r="H40" s="30"/>
      <c r="I40" s="35" t="s">
        <v>103</v>
      </c>
      <c r="J40" s="35"/>
      <c r="K40" s="35"/>
      <c r="L40" s="35"/>
      <c r="M40" s="35"/>
      <c r="N40" s="35"/>
      <c r="O40" s="26">
        <v>1800</v>
      </c>
      <c r="P40" s="26"/>
    </row>
    <row r="41" spans="1:16" x14ac:dyDescent="0.35">
      <c r="A41" s="10" t="s">
        <v>37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</row>
    <row r="42" spans="1:16" x14ac:dyDescent="0.35">
      <c r="A42" s="54" t="s">
        <v>34</v>
      </c>
      <c r="B42" s="60"/>
      <c r="C42" s="60"/>
      <c r="D42" s="61"/>
      <c r="E42" s="26">
        <v>2400</v>
      </c>
      <c r="F42" s="26"/>
      <c r="G42" s="30" t="s">
        <v>43</v>
      </c>
      <c r="H42" s="30"/>
      <c r="I42" s="35" t="s">
        <v>57</v>
      </c>
      <c r="J42" s="35"/>
      <c r="K42" s="35"/>
      <c r="L42" s="35"/>
      <c r="M42" s="35"/>
      <c r="N42" s="35"/>
      <c r="O42" s="26">
        <v>28800</v>
      </c>
      <c r="P42" s="26"/>
    </row>
    <row r="43" spans="1:16" x14ac:dyDescent="0.35">
      <c r="A43" s="54" t="s">
        <v>35</v>
      </c>
      <c r="B43" s="60"/>
      <c r="C43" s="60"/>
      <c r="D43" s="61"/>
      <c r="E43" s="26">
        <v>2400</v>
      </c>
      <c r="F43" s="26"/>
      <c r="G43" s="30" t="s">
        <v>45</v>
      </c>
      <c r="H43" s="30"/>
      <c r="I43" s="35" t="s">
        <v>57</v>
      </c>
      <c r="J43" s="35"/>
      <c r="K43" s="35"/>
      <c r="L43" s="35"/>
      <c r="M43" s="35"/>
      <c r="N43" s="35"/>
      <c r="O43" s="26">
        <v>14400</v>
      </c>
      <c r="P43" s="26"/>
    </row>
    <row r="44" spans="1:16" x14ac:dyDescent="0.35">
      <c r="A44" s="54" t="s">
        <v>36</v>
      </c>
      <c r="B44" s="60"/>
      <c r="C44" s="60"/>
      <c r="D44" s="61"/>
      <c r="E44" s="26">
        <v>1200</v>
      </c>
      <c r="F44" s="26"/>
      <c r="G44" s="30" t="s">
        <v>43</v>
      </c>
      <c r="H44" s="30"/>
      <c r="I44" s="35" t="s">
        <v>57</v>
      </c>
      <c r="J44" s="35"/>
      <c r="K44" s="35"/>
      <c r="L44" s="35"/>
      <c r="M44" s="35"/>
      <c r="N44" s="35"/>
      <c r="O44" s="26">
        <v>14400</v>
      </c>
      <c r="P44" s="26"/>
    </row>
    <row r="45" spans="1:16" x14ac:dyDescent="0.35">
      <c r="A45" s="34" t="s">
        <v>38</v>
      </c>
      <c r="B45" s="34"/>
      <c r="C45" s="34"/>
      <c r="D45" s="34"/>
      <c r="E45" s="26">
        <v>690</v>
      </c>
      <c r="F45" s="26"/>
      <c r="G45" s="30" t="s">
        <v>46</v>
      </c>
      <c r="H45" s="30"/>
      <c r="I45" s="35" t="s">
        <v>103</v>
      </c>
      <c r="J45" s="62"/>
      <c r="K45" s="62"/>
      <c r="L45" s="62"/>
      <c r="M45" s="62"/>
      <c r="N45" s="62"/>
      <c r="O45" s="26">
        <v>4830</v>
      </c>
      <c r="P45" s="26"/>
    </row>
    <row r="46" spans="1:16" x14ac:dyDescent="0.35">
      <c r="A46" s="34" t="s">
        <v>39</v>
      </c>
      <c r="B46" s="34"/>
      <c r="C46" s="34"/>
      <c r="D46" s="34"/>
      <c r="E46" s="26">
        <v>3000</v>
      </c>
      <c r="F46" s="26"/>
      <c r="G46" s="30" t="s">
        <v>47</v>
      </c>
      <c r="H46" s="30"/>
      <c r="I46" s="35" t="s">
        <v>103</v>
      </c>
      <c r="J46" s="35"/>
      <c r="K46" s="35"/>
      <c r="L46" s="35"/>
      <c r="M46" s="35"/>
      <c r="N46" s="35"/>
      <c r="O46" s="26">
        <v>3000</v>
      </c>
      <c r="P46" s="26"/>
    </row>
    <row r="47" spans="1:16" x14ac:dyDescent="0.35">
      <c r="A47" s="34" t="s">
        <v>40</v>
      </c>
      <c r="B47" s="34"/>
      <c r="C47" s="34"/>
      <c r="D47" s="34"/>
      <c r="E47" s="26">
        <v>350</v>
      </c>
      <c r="F47" s="26"/>
      <c r="G47" s="30" t="s">
        <v>48</v>
      </c>
      <c r="H47" s="30"/>
      <c r="I47" s="35" t="s">
        <v>102</v>
      </c>
      <c r="J47" s="35"/>
      <c r="K47" s="35"/>
      <c r="L47" s="35"/>
      <c r="M47" s="35"/>
      <c r="N47" s="35"/>
      <c r="O47" s="26">
        <v>7000</v>
      </c>
      <c r="P47" s="26"/>
    </row>
    <row r="48" spans="1:16" x14ac:dyDescent="0.35">
      <c r="A48" s="34" t="s">
        <v>49</v>
      </c>
      <c r="B48" s="34"/>
      <c r="C48" s="34"/>
      <c r="D48" s="34"/>
      <c r="E48" s="26">
        <v>5000</v>
      </c>
      <c r="F48" s="26"/>
      <c r="G48" s="30" t="s">
        <v>41</v>
      </c>
      <c r="H48" s="30"/>
      <c r="I48" s="35" t="s">
        <v>50</v>
      </c>
      <c r="J48" s="35"/>
      <c r="K48" s="35"/>
      <c r="L48" s="35"/>
      <c r="M48" s="35"/>
      <c r="N48" s="35"/>
      <c r="O48" s="26">
        <v>5000</v>
      </c>
      <c r="P48" s="26"/>
    </row>
    <row r="49" spans="1:16" x14ac:dyDescent="0.35">
      <c r="A49" s="34" t="s">
        <v>51</v>
      </c>
      <c r="B49" s="34"/>
      <c r="C49" s="34"/>
      <c r="D49" s="34"/>
      <c r="E49" s="26">
        <v>200</v>
      </c>
      <c r="F49" s="26"/>
      <c r="G49" s="30" t="s">
        <v>52</v>
      </c>
      <c r="H49" s="30"/>
      <c r="I49" s="35" t="s">
        <v>53</v>
      </c>
      <c r="J49" s="35"/>
      <c r="K49" s="35"/>
      <c r="L49" s="35"/>
      <c r="M49" s="35"/>
      <c r="N49" s="35"/>
      <c r="O49" s="26">
        <v>3800</v>
      </c>
      <c r="P49" s="26"/>
    </row>
    <row r="50" spans="1:16" x14ac:dyDescent="0.35">
      <c r="A50" s="34" t="s">
        <v>54</v>
      </c>
      <c r="B50" s="34"/>
      <c r="C50" s="34"/>
      <c r="D50" s="34"/>
      <c r="E50" s="26">
        <v>25000</v>
      </c>
      <c r="F50" s="26"/>
      <c r="G50" s="30" t="s">
        <v>41</v>
      </c>
      <c r="H50" s="30"/>
      <c r="I50" s="35" t="s">
        <v>55</v>
      </c>
      <c r="J50" s="35"/>
      <c r="K50" s="35"/>
      <c r="L50" s="35"/>
      <c r="M50" s="35"/>
      <c r="N50" s="35"/>
      <c r="O50" s="26">
        <v>25000</v>
      </c>
      <c r="P50" s="26"/>
    </row>
    <row r="51" spans="1:16" x14ac:dyDescent="0.35">
      <c r="A51" s="34" t="s">
        <v>116</v>
      </c>
      <c r="B51" s="34"/>
      <c r="C51" s="34"/>
      <c r="D51" s="34"/>
      <c r="E51" s="26">
        <v>100000</v>
      </c>
      <c r="F51" s="26"/>
      <c r="G51" s="30" t="s">
        <v>41</v>
      </c>
      <c r="H51" s="30"/>
      <c r="I51" s="35" t="s">
        <v>117</v>
      </c>
      <c r="J51" s="35"/>
      <c r="K51" s="35"/>
      <c r="L51" s="35"/>
      <c r="M51" s="35"/>
      <c r="N51" s="35"/>
      <c r="O51" s="26">
        <v>100000</v>
      </c>
      <c r="P51" s="26"/>
    </row>
    <row r="52" spans="1:16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x14ac:dyDescent="0.35">
      <c r="A53" s="2" t="s">
        <v>58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  <c r="O53" s="19">
        <f>O34+O35+O36+O38+O39+O40+O42+O43+O44+O45+O46+O47+O48+O49+O50+O51</f>
        <v>249330</v>
      </c>
      <c r="P53" s="20"/>
    </row>
    <row r="54" spans="1:16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x14ac:dyDescent="0.35">
      <c r="A55" s="70" t="s">
        <v>59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2"/>
    </row>
    <row r="56" spans="1:16" ht="15.5" customHeight="1" x14ac:dyDescent="0.35">
      <c r="A56" s="57"/>
      <c r="B56" s="58"/>
      <c r="C56" s="58"/>
      <c r="D56" s="59"/>
      <c r="E56" s="41" t="s">
        <v>22</v>
      </c>
      <c r="F56" s="42"/>
      <c r="G56" s="41" t="s">
        <v>21</v>
      </c>
      <c r="H56" s="42"/>
      <c r="I56" s="41" t="s">
        <v>13</v>
      </c>
      <c r="J56" s="46"/>
      <c r="K56" s="46"/>
      <c r="L56" s="46"/>
      <c r="M56" s="46"/>
      <c r="N56" s="42"/>
      <c r="O56" s="41" t="s">
        <v>5</v>
      </c>
      <c r="P56" s="42"/>
    </row>
    <row r="57" spans="1:16" ht="15.5" customHeight="1" x14ac:dyDescent="0.35">
      <c r="A57" s="51" t="s">
        <v>60</v>
      </c>
      <c r="B57" s="52"/>
      <c r="C57" s="52"/>
      <c r="D57" s="53"/>
      <c r="E57" s="49">
        <v>3000</v>
      </c>
      <c r="F57" s="50"/>
      <c r="G57" s="47" t="s">
        <v>61</v>
      </c>
      <c r="H57" s="48"/>
      <c r="I57" s="23" t="s">
        <v>62</v>
      </c>
      <c r="J57" s="24"/>
      <c r="K57" s="24"/>
      <c r="L57" s="24"/>
      <c r="M57" s="24"/>
      <c r="N57" s="25"/>
      <c r="O57" s="49">
        <v>36000</v>
      </c>
      <c r="P57" s="50"/>
    </row>
    <row r="58" spans="1:16" x14ac:dyDescent="0.35">
      <c r="A58" s="7" t="s">
        <v>63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/>
    </row>
    <row r="59" spans="1:16" ht="14.5" customHeight="1" x14ac:dyDescent="0.35">
      <c r="A59" s="54" t="s">
        <v>64</v>
      </c>
      <c r="B59" s="55"/>
      <c r="C59" s="55"/>
      <c r="D59" s="56"/>
      <c r="E59" s="49">
        <v>1900</v>
      </c>
      <c r="F59" s="50"/>
      <c r="G59" s="47" t="s">
        <v>65</v>
      </c>
      <c r="H59" s="48"/>
      <c r="I59" s="23" t="s">
        <v>66</v>
      </c>
      <c r="J59" s="24"/>
      <c r="K59" s="24"/>
      <c r="L59" s="24"/>
      <c r="M59" s="24"/>
      <c r="N59" s="25"/>
      <c r="O59" s="49">
        <v>79800</v>
      </c>
      <c r="P59" s="50"/>
    </row>
    <row r="60" spans="1:16" ht="14.5" customHeight="1" x14ac:dyDescent="0.35">
      <c r="A60" s="54" t="s">
        <v>67</v>
      </c>
      <c r="B60" s="55"/>
      <c r="C60" s="55"/>
      <c r="D60" s="56"/>
      <c r="E60" s="49">
        <v>1900</v>
      </c>
      <c r="F60" s="50"/>
      <c r="G60" s="47" t="s">
        <v>68</v>
      </c>
      <c r="H60" s="48"/>
      <c r="I60" s="23" t="s">
        <v>69</v>
      </c>
      <c r="J60" s="24"/>
      <c r="K60" s="24"/>
      <c r="L60" s="24"/>
      <c r="M60" s="24"/>
      <c r="N60" s="25"/>
      <c r="O60" s="49">
        <v>30400</v>
      </c>
      <c r="P60" s="50"/>
    </row>
    <row r="61" spans="1:16" ht="16" customHeight="1" x14ac:dyDescent="0.35">
      <c r="A61" s="51" t="s">
        <v>73</v>
      </c>
      <c r="B61" s="52"/>
      <c r="C61" s="52"/>
      <c r="D61" s="53"/>
      <c r="E61" s="49">
        <v>100000</v>
      </c>
      <c r="F61" s="50"/>
      <c r="G61" s="47" t="s">
        <v>41</v>
      </c>
      <c r="H61" s="48"/>
      <c r="I61" s="23" t="s">
        <v>70</v>
      </c>
      <c r="J61" s="24"/>
      <c r="K61" s="24"/>
      <c r="L61" s="24"/>
      <c r="M61" s="24"/>
      <c r="N61" s="25"/>
      <c r="O61" s="49">
        <v>100000</v>
      </c>
      <c r="P61" s="50"/>
    </row>
    <row r="62" spans="1:16" ht="16" customHeight="1" x14ac:dyDescent="0.35">
      <c r="A62" s="51" t="s">
        <v>72</v>
      </c>
      <c r="B62" s="52"/>
      <c r="C62" s="52"/>
      <c r="D62" s="53"/>
      <c r="E62" s="49">
        <v>6950</v>
      </c>
      <c r="F62" s="50"/>
      <c r="G62" s="47" t="s">
        <v>71</v>
      </c>
      <c r="H62" s="48"/>
      <c r="I62" s="23" t="s">
        <v>98</v>
      </c>
      <c r="J62" s="24"/>
      <c r="K62" s="24"/>
      <c r="L62" s="24"/>
      <c r="M62" s="24"/>
      <c r="N62" s="25"/>
      <c r="O62" s="49">
        <v>13900</v>
      </c>
      <c r="P62" s="50"/>
    </row>
    <row r="63" spans="1:16" ht="16.5" customHeight="1" x14ac:dyDescent="0.35">
      <c r="A63" s="51" t="s">
        <v>74</v>
      </c>
      <c r="B63" s="52"/>
      <c r="C63" s="52"/>
      <c r="D63" s="53"/>
      <c r="E63" s="49">
        <v>10570</v>
      </c>
      <c r="F63" s="50"/>
      <c r="G63" s="47" t="s">
        <v>75</v>
      </c>
      <c r="H63" s="48"/>
      <c r="I63" s="23" t="s">
        <v>97</v>
      </c>
      <c r="J63" s="24"/>
      <c r="K63" s="24"/>
      <c r="L63" s="24"/>
      <c r="M63" s="24"/>
      <c r="N63" s="25"/>
      <c r="O63" s="49">
        <v>10570</v>
      </c>
      <c r="P63" s="50"/>
    </row>
    <row r="64" spans="1:16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8" x14ac:dyDescent="0.35">
      <c r="A65" s="2" t="s">
        <v>76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  <c r="O65" s="19">
        <f>O57+O59+O60+O61+O62+O63</f>
        <v>270670</v>
      </c>
      <c r="P65" s="20"/>
    </row>
    <row r="66" spans="1:16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8" x14ac:dyDescent="0.35">
      <c r="A67" s="70" t="s">
        <v>77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2"/>
    </row>
    <row r="68" spans="1:16" ht="15.5" x14ac:dyDescent="0.35">
      <c r="A68" s="40"/>
      <c r="B68" s="40"/>
      <c r="C68" s="40"/>
      <c r="D68" s="40"/>
      <c r="E68" s="41" t="s">
        <v>22</v>
      </c>
      <c r="F68" s="42"/>
      <c r="G68" s="43" t="s">
        <v>21</v>
      </c>
      <c r="H68" s="43"/>
      <c r="I68" s="41" t="s">
        <v>13</v>
      </c>
      <c r="J68" s="46"/>
      <c r="K68" s="46"/>
      <c r="L68" s="46"/>
      <c r="M68" s="46"/>
      <c r="N68" s="42"/>
      <c r="O68" s="43" t="s">
        <v>5</v>
      </c>
      <c r="P68" s="43"/>
    </row>
    <row r="69" spans="1:16" ht="16.5" customHeight="1" x14ac:dyDescent="0.35">
      <c r="A69" s="34" t="s">
        <v>78</v>
      </c>
      <c r="B69" s="34"/>
      <c r="C69" s="34"/>
      <c r="D69" s="34"/>
      <c r="E69" s="26">
        <v>29765</v>
      </c>
      <c r="F69" s="26"/>
      <c r="G69" s="30" t="s">
        <v>75</v>
      </c>
      <c r="H69" s="30"/>
      <c r="I69" s="23" t="s">
        <v>114</v>
      </c>
      <c r="J69" s="24"/>
      <c r="K69" s="24"/>
      <c r="L69" s="24"/>
      <c r="M69" s="24"/>
      <c r="N69" s="25"/>
      <c r="O69" s="26">
        <v>29765</v>
      </c>
      <c r="P69" s="26"/>
    </row>
    <row r="70" spans="1:16" ht="16.5" customHeight="1" x14ac:dyDescent="0.35">
      <c r="A70" s="36" t="s">
        <v>79</v>
      </c>
      <c r="B70" s="37"/>
      <c r="C70" s="37"/>
      <c r="D70" s="37"/>
      <c r="E70" s="26">
        <v>28000</v>
      </c>
      <c r="F70" s="26"/>
      <c r="G70" s="30" t="s">
        <v>41</v>
      </c>
      <c r="H70" s="30"/>
      <c r="I70" s="23" t="s">
        <v>80</v>
      </c>
      <c r="J70" s="24"/>
      <c r="K70" s="24"/>
      <c r="L70" s="24"/>
      <c r="M70" s="24"/>
      <c r="N70" s="25"/>
      <c r="O70" s="26">
        <v>28000</v>
      </c>
      <c r="P70" s="26"/>
    </row>
    <row r="71" spans="1:16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8" x14ac:dyDescent="0.35">
      <c r="A72" s="2" t="s">
        <v>81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4"/>
      <c r="O72" s="38">
        <f>O69+O70</f>
        <v>57765</v>
      </c>
      <c r="P72" s="39"/>
    </row>
    <row r="73" spans="1:16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8" x14ac:dyDescent="0.35">
      <c r="A74" s="70" t="s">
        <v>82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2"/>
    </row>
    <row r="75" spans="1:16" ht="15.5" x14ac:dyDescent="0.35">
      <c r="A75" s="40"/>
      <c r="B75" s="40"/>
      <c r="C75" s="40"/>
      <c r="D75" s="40"/>
      <c r="E75" s="41" t="s">
        <v>22</v>
      </c>
      <c r="F75" s="42"/>
      <c r="G75" s="43" t="s">
        <v>21</v>
      </c>
      <c r="H75" s="43"/>
      <c r="I75" s="41" t="s">
        <v>13</v>
      </c>
      <c r="J75" s="46"/>
      <c r="K75" s="46"/>
      <c r="L75" s="46"/>
      <c r="M75" s="46"/>
      <c r="N75" s="42"/>
      <c r="O75" s="43" t="s">
        <v>5</v>
      </c>
      <c r="P75" s="43"/>
    </row>
    <row r="76" spans="1:16" x14ac:dyDescent="0.35">
      <c r="A76" s="36" t="s">
        <v>83</v>
      </c>
      <c r="B76" s="37"/>
      <c r="C76" s="37"/>
      <c r="D76" s="37"/>
      <c r="E76" s="26">
        <v>13000</v>
      </c>
      <c r="F76" s="26"/>
      <c r="G76" s="30" t="s">
        <v>85</v>
      </c>
      <c r="H76" s="30"/>
      <c r="I76" s="23" t="s">
        <v>84</v>
      </c>
      <c r="J76" s="24"/>
      <c r="K76" s="24"/>
      <c r="L76" s="24"/>
      <c r="M76" s="24"/>
      <c r="N76" s="25"/>
      <c r="O76" s="26">
        <v>65000</v>
      </c>
      <c r="P76" s="26"/>
    </row>
    <row r="77" spans="1:16" x14ac:dyDescent="0.35">
      <c r="A77" s="36" t="s">
        <v>86</v>
      </c>
      <c r="B77" s="37"/>
      <c r="C77" s="37"/>
      <c r="D77" s="37"/>
      <c r="E77" s="26">
        <v>1180</v>
      </c>
      <c r="F77" s="26"/>
      <c r="G77" s="30" t="s">
        <v>43</v>
      </c>
      <c r="H77" s="30"/>
      <c r="I77" s="23" t="s">
        <v>84</v>
      </c>
      <c r="J77" s="24"/>
      <c r="K77" s="24"/>
      <c r="L77" s="24"/>
      <c r="M77" s="24"/>
      <c r="N77" s="25"/>
      <c r="O77" s="26">
        <v>14160</v>
      </c>
      <c r="P77" s="26"/>
    </row>
    <row r="78" spans="1:16" x14ac:dyDescent="0.35">
      <c r="A78" s="36" t="s">
        <v>87</v>
      </c>
      <c r="B78" s="37"/>
      <c r="C78" s="37"/>
      <c r="D78" s="37"/>
      <c r="E78" s="26">
        <v>590</v>
      </c>
      <c r="F78" s="26"/>
      <c r="G78" s="30" t="s">
        <v>46</v>
      </c>
      <c r="H78" s="30"/>
      <c r="I78" s="23" t="s">
        <v>84</v>
      </c>
      <c r="J78" s="24"/>
      <c r="K78" s="24"/>
      <c r="L78" s="24"/>
      <c r="M78" s="24"/>
      <c r="N78" s="25"/>
      <c r="O78" s="26">
        <v>4130</v>
      </c>
      <c r="P78" s="26"/>
    </row>
    <row r="79" spans="1:16" x14ac:dyDescent="0.35">
      <c r="A79" s="36" t="s">
        <v>88</v>
      </c>
      <c r="B79" s="37"/>
      <c r="C79" s="37"/>
      <c r="D79" s="37"/>
      <c r="E79" s="26">
        <v>250</v>
      </c>
      <c r="F79" s="26"/>
      <c r="G79" s="30" t="s">
        <v>43</v>
      </c>
      <c r="H79" s="30"/>
      <c r="I79" s="23" t="s">
        <v>84</v>
      </c>
      <c r="J79" s="24"/>
      <c r="K79" s="24"/>
      <c r="L79" s="24"/>
      <c r="M79" s="24"/>
      <c r="N79" s="25"/>
      <c r="O79" s="26">
        <v>3000</v>
      </c>
      <c r="P79" s="26"/>
    </row>
    <row r="80" spans="1:16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4.5" customHeight="1" x14ac:dyDescent="0.35">
      <c r="A81" s="2" t="s">
        <v>89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4"/>
      <c r="O81" s="38">
        <f>O76+O77+O78+O79</f>
        <v>86290</v>
      </c>
      <c r="P81" s="39"/>
    </row>
    <row r="82" spans="1:16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8" x14ac:dyDescent="0.35">
      <c r="A83" s="70" t="s">
        <v>90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2"/>
    </row>
    <row r="84" spans="1:16" ht="15.5" x14ac:dyDescent="0.35">
      <c r="A84" s="40"/>
      <c r="B84" s="40"/>
      <c r="C84" s="40"/>
      <c r="D84" s="40"/>
      <c r="E84" s="41" t="s">
        <v>22</v>
      </c>
      <c r="F84" s="42"/>
      <c r="G84" s="43" t="s">
        <v>21</v>
      </c>
      <c r="H84" s="43"/>
      <c r="I84" s="41" t="s">
        <v>13</v>
      </c>
      <c r="J84" s="46"/>
      <c r="K84" s="46"/>
      <c r="L84" s="46"/>
      <c r="M84" s="46"/>
      <c r="N84" s="42"/>
      <c r="O84" s="43" t="s">
        <v>5</v>
      </c>
      <c r="P84" s="43"/>
    </row>
    <row r="85" spans="1:16" x14ac:dyDescent="0.35">
      <c r="A85" s="44" t="s">
        <v>91</v>
      </c>
      <c r="B85" s="45"/>
      <c r="C85" s="45"/>
      <c r="D85" s="45"/>
      <c r="E85" s="26">
        <v>6510</v>
      </c>
      <c r="F85" s="26"/>
      <c r="G85" s="30" t="s">
        <v>118</v>
      </c>
      <c r="H85" s="30"/>
      <c r="I85" s="23" t="s">
        <v>119</v>
      </c>
      <c r="J85" s="24"/>
      <c r="K85" s="24"/>
      <c r="L85" s="24"/>
      <c r="M85" s="24"/>
      <c r="N85" s="25"/>
      <c r="O85" s="26">
        <v>19530</v>
      </c>
      <c r="P85" s="26"/>
    </row>
    <row r="86" spans="1:16" x14ac:dyDescent="0.35">
      <c r="A86" s="36" t="s">
        <v>92</v>
      </c>
      <c r="B86" s="37"/>
      <c r="C86" s="37"/>
      <c r="D86" s="37"/>
      <c r="E86" s="26">
        <v>33300</v>
      </c>
      <c r="F86" s="26"/>
      <c r="G86" s="30" t="s">
        <v>95</v>
      </c>
      <c r="H86" s="30"/>
      <c r="I86" s="23" t="s">
        <v>96</v>
      </c>
      <c r="J86" s="24"/>
      <c r="K86" s="24"/>
      <c r="L86" s="24"/>
      <c r="M86" s="24"/>
      <c r="N86" s="25"/>
      <c r="O86" s="26">
        <v>33300</v>
      </c>
      <c r="P86" s="26"/>
    </row>
    <row r="87" spans="1:16" x14ac:dyDescent="0.35">
      <c r="A87" s="36" t="s">
        <v>93</v>
      </c>
      <c r="B87" s="37"/>
      <c r="C87" s="37"/>
      <c r="D87" s="37"/>
      <c r="E87" s="26">
        <v>18020</v>
      </c>
      <c r="F87" s="26"/>
      <c r="G87" s="30" t="s">
        <v>75</v>
      </c>
      <c r="H87" s="30"/>
      <c r="I87" s="23" t="s">
        <v>115</v>
      </c>
      <c r="J87" s="24"/>
      <c r="K87" s="24"/>
      <c r="L87" s="24"/>
      <c r="M87" s="24"/>
      <c r="N87" s="25"/>
      <c r="O87" s="26">
        <v>18020</v>
      </c>
      <c r="P87" s="26"/>
    </row>
    <row r="88" spans="1:16" ht="16" customHeight="1" x14ac:dyDescent="0.35">
      <c r="A88" s="31" t="s">
        <v>94</v>
      </c>
      <c r="B88" s="32"/>
      <c r="C88" s="32"/>
      <c r="D88" s="33"/>
      <c r="E88" s="26">
        <v>6510</v>
      </c>
      <c r="F88" s="26"/>
      <c r="G88" s="30" t="s">
        <v>43</v>
      </c>
      <c r="H88" s="30"/>
      <c r="I88" s="23" t="s">
        <v>99</v>
      </c>
      <c r="J88" s="24"/>
      <c r="K88" s="24"/>
      <c r="L88" s="24"/>
      <c r="M88" s="24"/>
      <c r="N88" s="25"/>
      <c r="O88" s="26">
        <v>78120</v>
      </c>
      <c r="P88" s="26"/>
    </row>
    <row r="89" spans="1:16" ht="16" customHeight="1" x14ac:dyDescent="0.35">
      <c r="A89" s="27" t="s">
        <v>110</v>
      </c>
      <c r="B89" s="28"/>
      <c r="C89" s="28"/>
      <c r="D89" s="29"/>
      <c r="E89" s="26">
        <v>3453</v>
      </c>
      <c r="F89" s="26"/>
      <c r="G89" s="30" t="s">
        <v>75</v>
      </c>
      <c r="H89" s="30"/>
      <c r="I89" s="23" t="s">
        <v>111</v>
      </c>
      <c r="J89" s="24"/>
      <c r="K89" s="24"/>
      <c r="L89" s="24"/>
      <c r="M89" s="24"/>
      <c r="N89" s="25"/>
      <c r="O89" s="26">
        <v>3453</v>
      </c>
      <c r="P89" s="26"/>
    </row>
    <row r="90" spans="1:16" ht="16" customHeight="1" x14ac:dyDescent="0.35">
      <c r="A90" s="27" t="s">
        <v>120</v>
      </c>
      <c r="B90" s="28"/>
      <c r="C90" s="28"/>
      <c r="D90" s="29"/>
      <c r="E90" s="26">
        <v>10000</v>
      </c>
      <c r="F90" s="26"/>
      <c r="G90" s="30" t="s">
        <v>75</v>
      </c>
      <c r="H90" s="30"/>
      <c r="I90" s="23" t="s">
        <v>121</v>
      </c>
      <c r="J90" s="24"/>
      <c r="K90" s="24"/>
      <c r="L90" s="24"/>
      <c r="M90" s="24"/>
      <c r="N90" s="25"/>
      <c r="O90" s="26">
        <v>10000</v>
      </c>
      <c r="P90" s="26"/>
    </row>
    <row r="91" spans="1:16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8" x14ac:dyDescent="0.35">
      <c r="A92" s="2" t="s">
        <v>109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19">
        <f>O85+O86+O87+O88+O89+O90</f>
        <v>162423</v>
      </c>
      <c r="P92" s="20"/>
    </row>
    <row r="93" spans="1:16" ht="14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2.5" customHeight="1" x14ac:dyDescent="0.35">
      <c r="A94" s="2" t="s">
        <v>112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21">
        <f>O92+O81+O72+O65+O53+O30+O22+O12</f>
        <v>2001273</v>
      </c>
      <c r="P94" s="22"/>
    </row>
    <row r="95" spans="1:16" ht="14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8" x14ac:dyDescent="0.35">
      <c r="A96" s="2" t="s">
        <v>113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  <c r="O96" s="19">
        <v>1300</v>
      </c>
      <c r="P96" s="20"/>
    </row>
    <row r="97" spans="1:16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8" x14ac:dyDescent="0.35">
      <c r="A98" s="70" t="s">
        <v>123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2"/>
    </row>
    <row r="99" spans="1:16" x14ac:dyDescent="0.3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ht="15.5" customHeight="1" x14ac:dyDescent="0.35">
      <c r="A100" s="40"/>
      <c r="B100" s="40"/>
      <c r="C100" s="40"/>
      <c r="D100" s="40"/>
      <c r="E100" s="41" t="s">
        <v>22</v>
      </c>
      <c r="F100" s="42"/>
      <c r="G100" s="43" t="s">
        <v>21</v>
      </c>
      <c r="H100" s="43"/>
      <c r="I100" s="41" t="s">
        <v>13</v>
      </c>
      <c r="J100" s="46"/>
      <c r="K100" s="46"/>
      <c r="L100" s="46"/>
      <c r="M100" s="46"/>
      <c r="N100" s="42"/>
      <c r="O100" s="43" t="s">
        <v>5</v>
      </c>
      <c r="P100" s="43"/>
    </row>
    <row r="101" spans="1:16" ht="32.5" customHeight="1" x14ac:dyDescent="0.35">
      <c r="A101" s="93" t="s">
        <v>124</v>
      </c>
      <c r="B101" s="94"/>
      <c r="C101" s="94"/>
      <c r="D101" s="95"/>
      <c r="E101" s="26">
        <v>422429</v>
      </c>
      <c r="F101" s="26"/>
      <c r="G101" s="30" t="s">
        <v>75</v>
      </c>
      <c r="H101" s="30"/>
      <c r="I101" s="23" t="s">
        <v>125</v>
      </c>
      <c r="J101" s="24"/>
      <c r="K101" s="24"/>
      <c r="L101" s="24"/>
      <c r="M101" s="24"/>
      <c r="N101" s="25"/>
      <c r="O101" s="26">
        <v>422429</v>
      </c>
      <c r="P101" s="26"/>
    </row>
    <row r="102" spans="1:16" ht="32.5" customHeight="1" x14ac:dyDescent="0.35">
      <c r="A102" s="93" t="s">
        <v>126</v>
      </c>
      <c r="B102" s="94"/>
      <c r="C102" s="94"/>
      <c r="D102" s="95"/>
      <c r="E102" s="26">
        <v>200738</v>
      </c>
      <c r="F102" s="26"/>
      <c r="G102" s="30" t="s">
        <v>75</v>
      </c>
      <c r="H102" s="30"/>
      <c r="I102" s="23" t="s">
        <v>127</v>
      </c>
      <c r="J102" s="24"/>
      <c r="K102" s="24"/>
      <c r="L102" s="24"/>
      <c r="M102" s="24"/>
      <c r="N102" s="25"/>
      <c r="O102" s="26">
        <v>200738</v>
      </c>
      <c r="P102" s="26"/>
    </row>
    <row r="103" spans="1:16" ht="32.5" customHeight="1" x14ac:dyDescent="0.35">
      <c r="A103" s="93" t="s">
        <v>128</v>
      </c>
      <c r="B103" s="94"/>
      <c r="C103" s="94"/>
      <c r="D103" s="95"/>
      <c r="E103" s="26">
        <v>315648</v>
      </c>
      <c r="F103" s="26"/>
      <c r="G103" s="30" t="s">
        <v>75</v>
      </c>
      <c r="H103" s="30"/>
      <c r="I103" s="23" t="s">
        <v>129</v>
      </c>
      <c r="J103" s="24"/>
      <c r="K103" s="24"/>
      <c r="L103" s="24"/>
      <c r="M103" s="24"/>
      <c r="N103" s="25"/>
      <c r="O103" s="26">
        <v>315648</v>
      </c>
      <c r="P103" s="26"/>
    </row>
    <row r="104" spans="1:16" x14ac:dyDescent="0.35">
      <c r="A104" s="96" t="s">
        <v>130</v>
      </c>
      <c r="B104" s="97"/>
      <c r="C104" s="97"/>
      <c r="D104" s="98"/>
      <c r="E104" s="26">
        <v>21100</v>
      </c>
      <c r="F104" s="26"/>
      <c r="G104" s="30" t="s">
        <v>75</v>
      </c>
      <c r="H104" s="30"/>
      <c r="I104" s="23" t="s">
        <v>132</v>
      </c>
      <c r="J104" s="24"/>
      <c r="K104" s="24"/>
      <c r="L104" s="24"/>
      <c r="M104" s="24"/>
      <c r="N104" s="25"/>
      <c r="O104" s="26">
        <v>21100</v>
      </c>
      <c r="P104" s="26"/>
    </row>
    <row r="105" spans="1:16" ht="14.5" customHeight="1" x14ac:dyDescent="0.35">
      <c r="A105" s="96" t="s">
        <v>136</v>
      </c>
      <c r="B105" s="97"/>
      <c r="C105" s="97"/>
      <c r="D105" s="98"/>
      <c r="E105" s="26">
        <v>159600</v>
      </c>
      <c r="F105" s="26"/>
      <c r="G105" s="30" t="s">
        <v>75</v>
      </c>
      <c r="H105" s="30"/>
      <c r="I105" s="23" t="s">
        <v>137</v>
      </c>
      <c r="J105" s="24"/>
      <c r="K105" s="24"/>
      <c r="L105" s="24"/>
      <c r="M105" s="24"/>
      <c r="N105" s="25"/>
      <c r="O105" s="26">
        <v>159600</v>
      </c>
      <c r="P105" s="26"/>
    </row>
    <row r="106" spans="1:16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8" x14ac:dyDescent="0.35">
      <c r="A107" s="2" t="s">
        <v>131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  <c r="O107" s="21">
        <f>O101+O102+O103+O104+O105</f>
        <v>1119515</v>
      </c>
      <c r="P107" s="22"/>
    </row>
    <row r="108" spans="1:16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8" x14ac:dyDescent="0.35">
      <c r="A109" s="2" t="s">
        <v>133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  <c r="O109" s="19">
        <v>635015</v>
      </c>
      <c r="P109" s="20"/>
    </row>
    <row r="110" spans="1:16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8" x14ac:dyDescent="0.35">
      <c r="A111" s="2" t="s">
        <v>134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  <c r="O111" s="21">
        <f>O107-O109</f>
        <v>484500</v>
      </c>
      <c r="P111" s="22"/>
    </row>
    <row r="112" spans="1:16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4.5" customHeight="1" x14ac:dyDescent="0.35">
      <c r="A113" s="2" t="s">
        <v>135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19">
        <v>1700</v>
      </c>
      <c r="P113" s="20"/>
    </row>
  </sheetData>
  <mergeCells count="345">
    <mergeCell ref="A67:P67"/>
    <mergeCell ref="A74:P74"/>
    <mergeCell ref="A83:P83"/>
    <mergeCell ref="A98:P98"/>
    <mergeCell ref="O113:P113"/>
    <mergeCell ref="A102:D102"/>
    <mergeCell ref="E102:F102"/>
    <mergeCell ref="G102:H102"/>
    <mergeCell ref="I102:N102"/>
    <mergeCell ref="O102:P102"/>
    <mergeCell ref="A103:D103"/>
    <mergeCell ref="E103:F103"/>
    <mergeCell ref="G103:H103"/>
    <mergeCell ref="I103:N103"/>
    <mergeCell ref="O103:P103"/>
    <mergeCell ref="G104:H104"/>
    <mergeCell ref="I104:N104"/>
    <mergeCell ref="O104:P104"/>
    <mergeCell ref="O107:P107"/>
    <mergeCell ref="A104:D104"/>
    <mergeCell ref="E104:F104"/>
    <mergeCell ref="A105:D105"/>
    <mergeCell ref="E105:F105"/>
    <mergeCell ref="G105:H105"/>
    <mergeCell ref="I105:N105"/>
    <mergeCell ref="O105:P105"/>
    <mergeCell ref="O109:P109"/>
    <mergeCell ref="O111:P111"/>
    <mergeCell ref="A101:D101"/>
    <mergeCell ref="E101:F101"/>
    <mergeCell ref="G101:H101"/>
    <mergeCell ref="I101:N101"/>
    <mergeCell ref="O101:P101"/>
    <mergeCell ref="A100:D100"/>
    <mergeCell ref="E100:F100"/>
    <mergeCell ref="G100:H100"/>
    <mergeCell ref="I100:N100"/>
    <mergeCell ref="O100:P100"/>
    <mergeCell ref="A1:P1"/>
    <mergeCell ref="A2:P2"/>
    <mergeCell ref="A3:P3"/>
    <mergeCell ref="A4:P4"/>
    <mergeCell ref="E5:F5"/>
    <mergeCell ref="G5:H5"/>
    <mergeCell ref="I5:J5"/>
    <mergeCell ref="K5:L5"/>
    <mergeCell ref="M5:N5"/>
    <mergeCell ref="O5:P5"/>
    <mergeCell ref="A5:D5"/>
    <mergeCell ref="A6:D6"/>
    <mergeCell ref="E6:F6"/>
    <mergeCell ref="G6:H6"/>
    <mergeCell ref="I6:J6"/>
    <mergeCell ref="K6:L6"/>
    <mergeCell ref="M6:N6"/>
    <mergeCell ref="O6:P6"/>
    <mergeCell ref="O7:P7"/>
    <mergeCell ref="A8:D8"/>
    <mergeCell ref="E8:F8"/>
    <mergeCell ref="G8:H8"/>
    <mergeCell ref="I8:J8"/>
    <mergeCell ref="K8:L8"/>
    <mergeCell ref="M8:N8"/>
    <mergeCell ref="O8:P8"/>
    <mergeCell ref="A7:D7"/>
    <mergeCell ref="E7:F7"/>
    <mergeCell ref="G7:H7"/>
    <mergeCell ref="I7:J7"/>
    <mergeCell ref="K7:L7"/>
    <mergeCell ref="M7:N7"/>
    <mergeCell ref="A11:P11"/>
    <mergeCell ref="O9:P9"/>
    <mergeCell ref="A10:D10"/>
    <mergeCell ref="A9:D9"/>
    <mergeCell ref="E9:F9"/>
    <mergeCell ref="G9:H9"/>
    <mergeCell ref="I9:J9"/>
    <mergeCell ref="K9:L9"/>
    <mergeCell ref="M9:N9"/>
    <mergeCell ref="G10:H10"/>
    <mergeCell ref="E10:F10"/>
    <mergeCell ref="I10:N10"/>
    <mergeCell ref="O10:P10"/>
    <mergeCell ref="A13:P13"/>
    <mergeCell ref="A15:D15"/>
    <mergeCell ref="E15:F15"/>
    <mergeCell ref="G15:H15"/>
    <mergeCell ref="O15:P15"/>
    <mergeCell ref="I15:N15"/>
    <mergeCell ref="A16:D16"/>
    <mergeCell ref="A12:N12"/>
    <mergeCell ref="O12:P12"/>
    <mergeCell ref="A14:P14"/>
    <mergeCell ref="E16:F16"/>
    <mergeCell ref="G16:H16"/>
    <mergeCell ref="O16:P16"/>
    <mergeCell ref="G17:H17"/>
    <mergeCell ref="O17:P17"/>
    <mergeCell ref="O22:P22"/>
    <mergeCell ref="A25:D25"/>
    <mergeCell ref="E25:F25"/>
    <mergeCell ref="G25:H25"/>
    <mergeCell ref="I25:N25"/>
    <mergeCell ref="O25:P25"/>
    <mergeCell ref="A20:D20"/>
    <mergeCell ref="E20:F20"/>
    <mergeCell ref="G20:H20"/>
    <mergeCell ref="I20:N20"/>
    <mergeCell ref="O20:P20"/>
    <mergeCell ref="A18:D18"/>
    <mergeCell ref="E18:F18"/>
    <mergeCell ref="G18:H18"/>
    <mergeCell ref="O18:P18"/>
    <mergeCell ref="A19:D19"/>
    <mergeCell ref="E19:F19"/>
    <mergeCell ref="G19:H19"/>
    <mergeCell ref="O19:P19"/>
    <mergeCell ref="A17:D17"/>
    <mergeCell ref="E17:F17"/>
    <mergeCell ref="A24:P24"/>
    <mergeCell ref="A28:D28"/>
    <mergeCell ref="E28:F28"/>
    <mergeCell ref="G28:H28"/>
    <mergeCell ref="I28:N28"/>
    <mergeCell ref="O28:P28"/>
    <mergeCell ref="A26:D26"/>
    <mergeCell ref="E26:F26"/>
    <mergeCell ref="G26:H26"/>
    <mergeCell ref="I26:N26"/>
    <mergeCell ref="O26:P26"/>
    <mergeCell ref="A27:D27"/>
    <mergeCell ref="E27:F27"/>
    <mergeCell ref="G27:H27"/>
    <mergeCell ref="I27:N27"/>
    <mergeCell ref="O27:P27"/>
    <mergeCell ref="O33:P33"/>
    <mergeCell ref="A33:D33"/>
    <mergeCell ref="E33:F33"/>
    <mergeCell ref="G33:H33"/>
    <mergeCell ref="I33:N33"/>
    <mergeCell ref="G35:H35"/>
    <mergeCell ref="I35:N35"/>
    <mergeCell ref="O35:P35"/>
    <mergeCell ref="O30:P30"/>
    <mergeCell ref="A32:P32"/>
    <mergeCell ref="A36:D36"/>
    <mergeCell ref="E36:F36"/>
    <mergeCell ref="G36:H36"/>
    <mergeCell ref="I36:N36"/>
    <mergeCell ref="O36:P36"/>
    <mergeCell ref="A34:D34"/>
    <mergeCell ref="E34:F34"/>
    <mergeCell ref="G34:H34"/>
    <mergeCell ref="I34:N34"/>
    <mergeCell ref="O34:P34"/>
    <mergeCell ref="A35:D35"/>
    <mergeCell ref="E35:F35"/>
    <mergeCell ref="O40:P40"/>
    <mergeCell ref="O38:P38"/>
    <mergeCell ref="A39:D39"/>
    <mergeCell ref="E39:F39"/>
    <mergeCell ref="G39:H39"/>
    <mergeCell ref="I39:N39"/>
    <mergeCell ref="O39:P39"/>
    <mergeCell ref="A37:D37"/>
    <mergeCell ref="G38:H38"/>
    <mergeCell ref="I38:N38"/>
    <mergeCell ref="G40:H40"/>
    <mergeCell ref="I40:N40"/>
    <mergeCell ref="A38:D38"/>
    <mergeCell ref="E38:F38"/>
    <mergeCell ref="A40:D40"/>
    <mergeCell ref="E40:F40"/>
    <mergeCell ref="A42:D42"/>
    <mergeCell ref="E42:F42"/>
    <mergeCell ref="G42:H42"/>
    <mergeCell ref="I42:N42"/>
    <mergeCell ref="O42:P42"/>
    <mergeCell ref="A43:D43"/>
    <mergeCell ref="E43:F43"/>
    <mergeCell ref="G43:H43"/>
    <mergeCell ref="I43:N43"/>
    <mergeCell ref="O43:P43"/>
    <mergeCell ref="A44:D44"/>
    <mergeCell ref="E44:F44"/>
    <mergeCell ref="G44:H44"/>
    <mergeCell ref="I44:N44"/>
    <mergeCell ref="O44:P44"/>
    <mergeCell ref="A45:D45"/>
    <mergeCell ref="E45:F45"/>
    <mergeCell ref="G45:H45"/>
    <mergeCell ref="I45:N45"/>
    <mergeCell ref="O45:P45"/>
    <mergeCell ref="A46:D46"/>
    <mergeCell ref="E46:F46"/>
    <mergeCell ref="G46:H46"/>
    <mergeCell ref="I46:N46"/>
    <mergeCell ref="O46:P46"/>
    <mergeCell ref="A47:D47"/>
    <mergeCell ref="E47:F47"/>
    <mergeCell ref="G47:H47"/>
    <mergeCell ref="I47:N47"/>
    <mergeCell ref="O47:P47"/>
    <mergeCell ref="A48:D48"/>
    <mergeCell ref="E48:F48"/>
    <mergeCell ref="G48:H48"/>
    <mergeCell ref="I48:N48"/>
    <mergeCell ref="O48:P48"/>
    <mergeCell ref="A49:D49"/>
    <mergeCell ref="E49:F49"/>
    <mergeCell ref="G49:H49"/>
    <mergeCell ref="I49:N49"/>
    <mergeCell ref="O49:P49"/>
    <mergeCell ref="O53:P53"/>
    <mergeCell ref="A56:D56"/>
    <mergeCell ref="E56:F56"/>
    <mergeCell ref="G56:H56"/>
    <mergeCell ref="I56:N56"/>
    <mergeCell ref="A50:D50"/>
    <mergeCell ref="E50:F50"/>
    <mergeCell ref="G50:H50"/>
    <mergeCell ref="I50:N50"/>
    <mergeCell ref="O50:P50"/>
    <mergeCell ref="A55:P55"/>
    <mergeCell ref="A59:D59"/>
    <mergeCell ref="E59:F59"/>
    <mergeCell ref="G59:H59"/>
    <mergeCell ref="I59:N59"/>
    <mergeCell ref="O59:P59"/>
    <mergeCell ref="O63:P63"/>
    <mergeCell ref="O56:P56"/>
    <mergeCell ref="A57:D57"/>
    <mergeCell ref="E57:F57"/>
    <mergeCell ref="G57:H57"/>
    <mergeCell ref="I57:N57"/>
    <mergeCell ref="O57:P57"/>
    <mergeCell ref="A60:D60"/>
    <mergeCell ref="E60:F60"/>
    <mergeCell ref="G60:H60"/>
    <mergeCell ref="I60:N60"/>
    <mergeCell ref="O60:P60"/>
    <mergeCell ref="G63:H63"/>
    <mergeCell ref="I63:N63"/>
    <mergeCell ref="A63:D63"/>
    <mergeCell ref="E63:F63"/>
    <mergeCell ref="A61:D61"/>
    <mergeCell ref="E61:F61"/>
    <mergeCell ref="O65:P65"/>
    <mergeCell ref="G61:H61"/>
    <mergeCell ref="I61:N61"/>
    <mergeCell ref="O61:P61"/>
    <mergeCell ref="A62:D62"/>
    <mergeCell ref="E62:F62"/>
    <mergeCell ref="G62:H62"/>
    <mergeCell ref="I62:N62"/>
    <mergeCell ref="O62:P62"/>
    <mergeCell ref="A70:D70"/>
    <mergeCell ref="E70:F70"/>
    <mergeCell ref="G70:H70"/>
    <mergeCell ref="I70:N70"/>
    <mergeCell ref="O70:P70"/>
    <mergeCell ref="A68:D68"/>
    <mergeCell ref="E68:F68"/>
    <mergeCell ref="G68:H68"/>
    <mergeCell ref="I68:N68"/>
    <mergeCell ref="O68:P68"/>
    <mergeCell ref="A69:D69"/>
    <mergeCell ref="E69:F69"/>
    <mergeCell ref="G69:H69"/>
    <mergeCell ref="I69:N69"/>
    <mergeCell ref="O69:P69"/>
    <mergeCell ref="O75:P75"/>
    <mergeCell ref="A76:D76"/>
    <mergeCell ref="E76:F76"/>
    <mergeCell ref="G76:H76"/>
    <mergeCell ref="I76:N76"/>
    <mergeCell ref="O76:P76"/>
    <mergeCell ref="O72:P72"/>
    <mergeCell ref="A75:D75"/>
    <mergeCell ref="E75:F75"/>
    <mergeCell ref="G75:H75"/>
    <mergeCell ref="I75:N75"/>
    <mergeCell ref="G79:H79"/>
    <mergeCell ref="I79:N79"/>
    <mergeCell ref="O79:P79"/>
    <mergeCell ref="G84:H84"/>
    <mergeCell ref="I84:N84"/>
    <mergeCell ref="A77:D77"/>
    <mergeCell ref="E77:F77"/>
    <mergeCell ref="G77:H77"/>
    <mergeCell ref="I77:N77"/>
    <mergeCell ref="O77:P77"/>
    <mergeCell ref="A78:D78"/>
    <mergeCell ref="E78:F78"/>
    <mergeCell ref="G78:H78"/>
    <mergeCell ref="I78:N78"/>
    <mergeCell ref="O78:P78"/>
    <mergeCell ref="G51:H51"/>
    <mergeCell ref="I51:N51"/>
    <mergeCell ref="G86:H86"/>
    <mergeCell ref="I86:N86"/>
    <mergeCell ref="O86:P86"/>
    <mergeCell ref="A87:D87"/>
    <mergeCell ref="E87:F87"/>
    <mergeCell ref="G87:H87"/>
    <mergeCell ref="I87:N87"/>
    <mergeCell ref="O87:P87"/>
    <mergeCell ref="O81:P81"/>
    <mergeCell ref="O51:P51"/>
    <mergeCell ref="A84:D84"/>
    <mergeCell ref="E84:F84"/>
    <mergeCell ref="O84:P84"/>
    <mergeCell ref="A85:D85"/>
    <mergeCell ref="I85:N85"/>
    <mergeCell ref="O85:P85"/>
    <mergeCell ref="E85:F85"/>
    <mergeCell ref="G85:H85"/>
    <mergeCell ref="A86:D86"/>
    <mergeCell ref="E86:F86"/>
    <mergeCell ref="A79:D79"/>
    <mergeCell ref="E79:F79"/>
    <mergeCell ref="I16:N16"/>
    <mergeCell ref="I17:N17"/>
    <mergeCell ref="I18:N18"/>
    <mergeCell ref="I19:N19"/>
    <mergeCell ref="O96:P96"/>
    <mergeCell ref="O94:P94"/>
    <mergeCell ref="I90:N90"/>
    <mergeCell ref="O90:P90"/>
    <mergeCell ref="A89:D89"/>
    <mergeCell ref="E89:F89"/>
    <mergeCell ref="G89:H89"/>
    <mergeCell ref="I89:N89"/>
    <mergeCell ref="O89:P89"/>
    <mergeCell ref="O92:P92"/>
    <mergeCell ref="A90:D90"/>
    <mergeCell ref="E90:F90"/>
    <mergeCell ref="G90:H90"/>
    <mergeCell ref="A88:D88"/>
    <mergeCell ref="E88:F88"/>
    <mergeCell ref="G88:H88"/>
    <mergeCell ref="I88:N88"/>
    <mergeCell ref="O88:P88"/>
    <mergeCell ref="A51:D51"/>
    <mergeCell ref="E51:F51"/>
  </mergeCells>
  <pageMargins left="0.23622047244094491" right="0.23622047244094491" top="1.1417322834645669" bottom="0.55118110236220474" header="0.31496062992125984" footer="0.31496062992125984"/>
  <pageSetup paperSize="9" orientation="landscape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2023-05-17T12:51:01Z</cp:lastPrinted>
  <dcterms:created xsi:type="dcterms:W3CDTF">2023-04-21T10:39:45Z</dcterms:created>
  <dcterms:modified xsi:type="dcterms:W3CDTF">2023-05-30T05:19:59Z</dcterms:modified>
</cp:coreProperties>
</file>