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140" windowHeight="75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O104" i="1" l="1"/>
  <c r="O67" i="1" l="1"/>
  <c r="O55" i="1"/>
  <c r="O75" i="1"/>
  <c r="O84" i="1"/>
  <c r="O92" i="1"/>
  <c r="O22" i="1" l="1"/>
  <c r="O31" i="1"/>
  <c r="O108" i="1" l="1"/>
  <c r="O12" i="1" l="1"/>
  <c r="O94" i="1" s="1"/>
  <c r="O96" i="1" s="1"/>
</calcChain>
</file>

<file path=xl/sharedStrings.xml><?xml version="1.0" encoding="utf-8"?>
<sst xmlns="http://schemas.openxmlformats.org/spreadsheetml/2006/main" count="206" uniqueCount="144">
  <si>
    <t>1. Членские взносы</t>
  </si>
  <si>
    <t>1.1 Расходы на сотрудников</t>
  </si>
  <si>
    <t>Кол-во человек</t>
  </si>
  <si>
    <t>Кол-во месяцев</t>
  </si>
  <si>
    <t>Районный коэффициент</t>
  </si>
  <si>
    <t>Всего в год</t>
  </si>
  <si>
    <t>Оклад</t>
  </si>
  <si>
    <r>
      <rPr>
        <b/>
        <sz val="11"/>
        <color theme="1"/>
        <rFont val="Arial"/>
        <family val="2"/>
        <charset val="204"/>
      </rPr>
      <t xml:space="preserve">1.1.1  </t>
    </r>
    <r>
      <rPr>
        <sz val="11"/>
        <color theme="1"/>
        <rFont val="Arial"/>
        <family val="2"/>
        <charset val="204"/>
      </rPr>
      <t xml:space="preserve"> Председатель Правления</t>
    </r>
  </si>
  <si>
    <r>
      <t xml:space="preserve">1.1.2   </t>
    </r>
    <r>
      <rPr>
        <sz val="11"/>
        <color theme="1"/>
        <rFont val="Arial"/>
        <family val="2"/>
        <charset val="204"/>
      </rPr>
      <t>Бухгалтер - кассир</t>
    </r>
  </si>
  <si>
    <r>
      <t xml:space="preserve">1.1.4   </t>
    </r>
    <r>
      <rPr>
        <sz val="11"/>
        <color theme="1"/>
        <rFont val="Arial"/>
        <family val="2"/>
        <charset val="204"/>
      </rPr>
      <t>Слесарь по водопроводу</t>
    </r>
  </si>
  <si>
    <t>Итого расходы на сотрудников:</t>
  </si>
  <si>
    <t>1.2 Взносы, налоги</t>
  </si>
  <si>
    <r>
      <t xml:space="preserve">1.2.1   </t>
    </r>
    <r>
      <rPr>
        <sz val="11"/>
        <color theme="1"/>
        <rFont val="Arial"/>
        <family val="2"/>
        <charset val="204"/>
      </rPr>
      <t>Пенсионный фонд  22%</t>
    </r>
  </si>
  <si>
    <r>
      <t xml:space="preserve">1.2.2   </t>
    </r>
    <r>
      <rPr>
        <sz val="11"/>
        <color theme="1"/>
        <rFont val="Arial"/>
        <family val="2"/>
        <charset val="204"/>
      </rPr>
      <t>Фонд мед. страхования  5,1%</t>
    </r>
  </si>
  <si>
    <r>
      <t xml:space="preserve">1.2.3   </t>
    </r>
    <r>
      <rPr>
        <sz val="11"/>
        <color theme="1"/>
        <rFont val="Arial"/>
        <family val="2"/>
        <charset val="204"/>
      </rPr>
      <t>Фонд соц. страхования  2,9%</t>
    </r>
  </si>
  <si>
    <r>
      <t xml:space="preserve">1.2.4  </t>
    </r>
    <r>
      <rPr>
        <sz val="11"/>
        <color theme="1"/>
        <rFont val="Arial"/>
        <family val="2"/>
        <charset val="204"/>
      </rPr>
      <t>Страхование от НС и ПЗ  0,2%</t>
    </r>
  </si>
  <si>
    <r>
      <t xml:space="preserve">1.2.5   </t>
    </r>
    <r>
      <rPr>
        <sz val="11"/>
        <color theme="1"/>
        <rFont val="Arial"/>
        <family val="2"/>
        <charset val="204"/>
      </rPr>
      <t>Земельный налог</t>
    </r>
  </si>
  <si>
    <t>Итого по взносам и налогам:</t>
  </si>
  <si>
    <t>1.3 Оплата сторонним организациям</t>
  </si>
  <si>
    <r>
      <t xml:space="preserve">1.3.1  </t>
    </r>
    <r>
      <rPr>
        <sz val="11"/>
        <color theme="1"/>
        <rFont val="Arial"/>
        <family val="2"/>
        <charset val="204"/>
      </rPr>
      <t>Обслуживание счета</t>
    </r>
  </si>
  <si>
    <t xml:space="preserve">Кол-во </t>
  </si>
  <si>
    <t>Цена</t>
  </si>
  <si>
    <r>
      <t xml:space="preserve">1.3.2   </t>
    </r>
    <r>
      <rPr>
        <sz val="11"/>
        <color theme="1"/>
        <rFont val="Arial"/>
        <family val="2"/>
        <charset val="204"/>
      </rPr>
      <t>Сбис</t>
    </r>
  </si>
  <si>
    <r>
      <t xml:space="preserve">1.3.3   </t>
    </r>
    <r>
      <rPr>
        <sz val="11"/>
        <color theme="1"/>
        <rFont val="Arial"/>
        <family val="2"/>
        <charset val="204"/>
      </rPr>
      <t>Обслуживание сайта</t>
    </r>
  </si>
  <si>
    <t>Администрирование и поддержание работы сайта НСТ</t>
  </si>
  <si>
    <t>Итого по оплатам сторонним организациям:</t>
  </si>
  <si>
    <t>1.4 Общехозяйственные расходы</t>
  </si>
  <si>
    <r>
      <t xml:space="preserve">1.4.1   </t>
    </r>
    <r>
      <rPr>
        <sz val="11"/>
        <color theme="1"/>
        <rFont val="Arial"/>
        <family val="2"/>
        <charset val="204"/>
      </rPr>
      <t>Дрова сторожу</t>
    </r>
  </si>
  <si>
    <r>
      <t xml:space="preserve">1.4.2   </t>
    </r>
    <r>
      <rPr>
        <sz val="11"/>
        <color theme="1"/>
        <rFont val="Arial"/>
        <family val="2"/>
        <charset val="204"/>
      </rPr>
      <t>Уголь сторожу</t>
    </r>
  </si>
  <si>
    <r>
      <t xml:space="preserve">1.4.3   </t>
    </r>
    <r>
      <rPr>
        <sz val="11"/>
        <color theme="1"/>
        <rFont val="Arial"/>
        <family val="2"/>
        <charset val="204"/>
      </rPr>
      <t>Содержание собак</t>
    </r>
  </si>
  <si>
    <t>Корм для собак</t>
  </si>
  <si>
    <r>
      <t xml:space="preserve">1.4.4   </t>
    </r>
    <r>
      <rPr>
        <sz val="11"/>
        <color theme="1"/>
        <rFont val="Arial"/>
        <family val="2"/>
        <charset val="204"/>
      </rPr>
      <t>Абоненская плата за телефон</t>
    </r>
  </si>
  <si>
    <t>Председатель Правления</t>
  </si>
  <si>
    <t>Бухгалтер</t>
  </si>
  <si>
    <t>Сторож</t>
  </si>
  <si>
    <r>
      <t xml:space="preserve">1.4.5   </t>
    </r>
    <r>
      <rPr>
        <sz val="11"/>
        <color theme="1"/>
        <rFont val="Arial"/>
        <family val="2"/>
        <charset val="204"/>
      </rPr>
      <t>Компенсация за использование личного автомобиля в служебных целях</t>
    </r>
  </si>
  <si>
    <r>
      <t xml:space="preserve">1.4.6   </t>
    </r>
    <r>
      <rPr>
        <sz val="11"/>
        <color theme="1"/>
        <rFont val="Arial"/>
        <family val="2"/>
        <charset val="204"/>
      </rPr>
      <t>Мобильный интернет</t>
    </r>
  </si>
  <si>
    <r>
      <t xml:space="preserve">1.4.7   </t>
    </r>
    <r>
      <rPr>
        <sz val="11"/>
        <color theme="1"/>
        <rFont val="Arial"/>
        <family val="2"/>
        <charset val="204"/>
      </rPr>
      <t>Картридж для принтера</t>
    </r>
  </si>
  <si>
    <t>1 мес.</t>
  </si>
  <si>
    <t>5 куб.</t>
  </si>
  <si>
    <t>12 мес.</t>
  </si>
  <si>
    <t>5 т.</t>
  </si>
  <si>
    <t>6 мес.</t>
  </si>
  <si>
    <t>7 мес.</t>
  </si>
  <si>
    <t>Покупка папок, ручек, скотч, а также другую канцелярию.</t>
  </si>
  <si>
    <t>Расчитывается ежегодно, согласно справки о кадастровой стоимости общественных земель и коэффициента налога. Площадь НСТ - 775,62 сотки. Кадастровая стоимость: 6914341,65 руб.</t>
  </si>
  <si>
    <t>Исходя из расходов прошлого года, с учетом подорожания</t>
  </si>
  <si>
    <t>Итого по общехозяйственным расходам:</t>
  </si>
  <si>
    <t>1.5 Расходы на содержание территории</t>
  </si>
  <si>
    <r>
      <t xml:space="preserve">1.5.1   </t>
    </r>
    <r>
      <rPr>
        <sz val="11"/>
        <color theme="1"/>
        <rFont val="Arial"/>
        <family val="2"/>
        <charset val="204"/>
      </rPr>
      <t>Грейдерование дорог</t>
    </r>
  </si>
  <si>
    <t>12 час.</t>
  </si>
  <si>
    <t>Исходя из расходов прошлого года. Работы проходили по улицам Центральная и Приозерная, а так же дорога до НСТ</t>
  </si>
  <si>
    <r>
      <t xml:space="preserve">1.5.2   </t>
    </r>
    <r>
      <rPr>
        <sz val="11"/>
        <color theme="1"/>
        <rFont val="Arial"/>
        <family val="2"/>
        <charset val="204"/>
      </rPr>
      <t>Чистка снега</t>
    </r>
  </si>
  <si>
    <t>Территория НСТ</t>
  </si>
  <si>
    <t>Дорога до НСТ</t>
  </si>
  <si>
    <t>2 раза</t>
  </si>
  <si>
    <r>
      <t xml:space="preserve">1.5.4   </t>
    </r>
    <r>
      <rPr>
        <sz val="11"/>
        <color theme="1"/>
        <rFont val="Arial"/>
        <family val="2"/>
        <charset val="204"/>
      </rPr>
      <t>Выкос травы в НСТ</t>
    </r>
  </si>
  <si>
    <r>
      <t xml:space="preserve">1.5.3   </t>
    </r>
    <r>
      <rPr>
        <sz val="11"/>
        <color theme="1"/>
        <rFont val="Arial"/>
        <family val="2"/>
        <charset val="204"/>
      </rPr>
      <t>Обслуживание дорог, ремонт</t>
    </r>
  </si>
  <si>
    <r>
      <t xml:space="preserve">1.5.5   </t>
    </r>
    <r>
      <rPr>
        <sz val="11"/>
        <color theme="1"/>
        <rFont val="Arial"/>
        <family val="2"/>
        <charset val="204"/>
      </rPr>
      <t>Обработка территории</t>
    </r>
  </si>
  <si>
    <t>1 раз</t>
  </si>
  <si>
    <t>Итого на содержание территории:</t>
  </si>
  <si>
    <r>
      <t xml:space="preserve">1.6.1   </t>
    </r>
    <r>
      <rPr>
        <sz val="11"/>
        <color theme="1"/>
        <rFont val="Arial"/>
        <family val="2"/>
        <charset val="204"/>
      </rPr>
      <t>Предзапусковый ремонт</t>
    </r>
  </si>
  <si>
    <r>
      <t xml:space="preserve">1.6.2   </t>
    </r>
    <r>
      <rPr>
        <sz val="11"/>
        <color theme="1"/>
        <rFont val="Arial"/>
        <family val="2"/>
        <charset val="204"/>
      </rPr>
      <t>Материалы для содержания</t>
    </r>
  </si>
  <si>
    <t>Исходя из расходов прошлого года были закуплены материалы для ремонта и обслуживания в летний период водопроводных линий и насосной станции</t>
  </si>
  <si>
    <t>Итого на содержание водопровода:</t>
  </si>
  <si>
    <t>1.7 Расходы на электроэнергию общие нужды</t>
  </si>
  <si>
    <r>
      <t xml:space="preserve">1.7.1   </t>
    </r>
    <r>
      <rPr>
        <sz val="11"/>
        <color theme="1"/>
        <rFont val="Arial"/>
        <family val="2"/>
        <charset val="204"/>
      </rPr>
      <t>Насосная водопровода</t>
    </r>
  </si>
  <si>
    <t>5 мес.</t>
  </si>
  <si>
    <r>
      <t xml:space="preserve">1.7.2   </t>
    </r>
    <r>
      <rPr>
        <sz val="11"/>
        <color theme="1"/>
        <rFont val="Arial"/>
        <family val="2"/>
        <charset val="204"/>
      </rPr>
      <t>Дом сторожа</t>
    </r>
  </si>
  <si>
    <r>
      <t xml:space="preserve">1.7.3   </t>
    </r>
    <r>
      <rPr>
        <sz val="11"/>
        <color theme="1"/>
        <rFont val="Arial"/>
        <family val="2"/>
        <charset val="204"/>
      </rPr>
      <t>Здание Правления</t>
    </r>
  </si>
  <si>
    <r>
      <t xml:space="preserve">1.7.4   </t>
    </r>
    <r>
      <rPr>
        <sz val="11"/>
        <color theme="1"/>
        <rFont val="Arial"/>
        <family val="2"/>
        <charset val="204"/>
      </rPr>
      <t>Уличное освещение</t>
    </r>
  </si>
  <si>
    <t>Итого расходы на электроэнергию общие нужды:</t>
  </si>
  <si>
    <t>1.8 Содержание трансформатора, электросети, освещения</t>
  </si>
  <si>
    <r>
      <t xml:space="preserve">1.8.1   </t>
    </r>
    <r>
      <rPr>
        <sz val="10"/>
        <color theme="1"/>
        <rFont val="Arial"/>
        <family val="2"/>
        <charset val="204"/>
      </rPr>
      <t>Обслуживание трансформатора</t>
    </r>
  </si>
  <si>
    <t>Исходя из расходов прошлого года, аренда бензораспылителя 500,00 в день х 3 дня = 1500,00, работа 2540,00=( 1950,00+30,2%*), препарат 290,00 х 5 шт = 1450,00</t>
  </si>
  <si>
    <r>
      <t xml:space="preserve">Всего в месяц </t>
    </r>
    <r>
      <rPr>
        <b/>
        <sz val="10"/>
        <color theme="1"/>
        <rFont val="Arial"/>
        <family val="2"/>
        <charset val="204"/>
      </rPr>
      <t>+ 13% НДФЛ</t>
    </r>
  </si>
  <si>
    <t>Ставки налогов и страховых взносов установлены действующим законодательством РФ</t>
  </si>
  <si>
    <t>Исходя из расходов прошлого года</t>
  </si>
  <si>
    <t>Исходя из расходов прошлого года, доставка до НСТ 1000,00 рублей</t>
  </si>
  <si>
    <t>Исходя из расходов прошлого года, доставка до НСТ бесплатно</t>
  </si>
  <si>
    <r>
      <t xml:space="preserve">1.1.5   </t>
    </r>
    <r>
      <rPr>
        <sz val="11"/>
        <color theme="1"/>
        <rFont val="Arial"/>
        <family val="2"/>
        <charset val="204"/>
      </rPr>
      <t>Непредвиденные расходы</t>
    </r>
  </si>
  <si>
    <t>Проведение работ которые не заложены в настоящую смету, но являются необходимыми для поддержания жизнедеятельности общества</t>
  </si>
  <si>
    <r>
      <t xml:space="preserve">1.1.3   </t>
    </r>
    <r>
      <rPr>
        <sz val="11"/>
        <color theme="1"/>
        <rFont val="Arial"/>
        <family val="2"/>
        <charset val="204"/>
      </rPr>
      <t>Сторож - обходчик</t>
    </r>
  </si>
  <si>
    <t>Итого расходы на содержание трансформатора, электросети, освещения:</t>
  </si>
  <si>
    <t>Итого по расходам ( ЧЛЕНСКИЕ ВЗНОСЫ )</t>
  </si>
  <si>
    <t>3 раза</t>
  </si>
  <si>
    <t>Согласно тарифам банка</t>
  </si>
  <si>
    <t>2. Целевые взносы</t>
  </si>
  <si>
    <t>Итого по расходам ( ЦЕЛЕВЫЕ ВЗНОСЫ )</t>
  </si>
  <si>
    <t xml:space="preserve">Согласно поданой заявки в кадастровое агенство, для определения полных границ Товарищества. Без учета возможных судебных издержек. </t>
  </si>
  <si>
    <t>Кол-во</t>
  </si>
  <si>
    <t>1 год</t>
  </si>
  <si>
    <r>
      <rPr>
        <b/>
        <sz val="11"/>
        <color theme="1"/>
        <rFont val="Arial"/>
        <family val="2"/>
        <charset val="204"/>
      </rPr>
      <t xml:space="preserve">                                                                                </t>
    </r>
    <r>
      <rPr>
        <b/>
        <sz val="16"/>
        <color theme="1"/>
        <rFont val="Arial"/>
        <family val="2"/>
        <charset val="204"/>
      </rPr>
      <t xml:space="preserve">
Смета доходов и расходов на 2024 - 2025 гг.                                                                                            Некоммерческого садоводческого товарищества "Нефтяник"</t>
    </r>
  </si>
  <si>
    <t>2 шт.</t>
  </si>
  <si>
    <t xml:space="preserve">Очистка, промывка абсорбера, бункера отработанного тонера, лазерный, струйный принтер, МФУ А4, А3-2500 руб х 2 =5000,00 руб., Чистка блока лазера принтера, МФУ А4, А3-1100 х 2 = 2200,00 руб., Чистка блока сканера, оптики принтера, лазерный, струйный МФУ А4 - 1150,00 руб., Чистка платы, контактных элементов высококольтных плат, принтера, МФУ А4, А3 - 550 руб. х 2 = 1100,00 руб., Чистка тракта подачи, протяжки бумаги, принтера, МФУ А4 до 25стр/мин, монохромный, цветной - 850 руб х 2 = 1700,00 руб., по данным фирмы Е2Е4
</t>
  </si>
  <si>
    <t xml:space="preserve"> 2 шт.</t>
  </si>
  <si>
    <t>Средняя цена 1 пачки 410,00 рублей. В1 пачке 500 листов.</t>
  </si>
  <si>
    <t>10 пач.</t>
  </si>
  <si>
    <t>20 усл.</t>
  </si>
  <si>
    <t>Отправка уведомлений о задолженности. На начало 2024 г. 20 должников</t>
  </si>
  <si>
    <t>Обращение к юристам по работе с должниками. На начало 2024 г. 20 должников</t>
  </si>
  <si>
    <t>Исходя из расходов прошлого года. Потрачено 15610 кВт х 2,68 + 10,5 % = 46227,45  с учетом подорожания электроэнергии с 01 июля 2024 года и увеличенной продолжительностью работы.</t>
  </si>
  <si>
    <t>Исходя из расходов прошлого года. Потрачено 3112 кВт х 2,68 + 10,5 % = 9215,88 с учетом подорожания электроэнергии с 01 июля 2024 года</t>
  </si>
  <si>
    <t>Работы по протяжке блока управления трансформатором 2 раза =5000,00, установка защитного экрана от птиц 5000,00 работа + 2500,00 материалы, окрас корпуса трансформаторной подстанции краска 1260,00 х 4 кг=5040,00 + 6500,00 работа.</t>
  </si>
  <si>
    <t xml:space="preserve">В связи с отсутствием электрика, создается резервный фонд для выполнения работ по электросетям в товариществе не расчитанные в настоящей смете. Устранение аварийных ситуаций. </t>
  </si>
  <si>
    <t>Финансово-экономическое обоснование</t>
  </si>
  <si>
    <t>Исходя из расходов прошлого года. с учетом подорожания электроэнергии с 01 июля 2024 года</t>
  </si>
  <si>
    <t>Приобретение инструмента и материалов для ремонта и содержания электросетей и трансформатора.</t>
  </si>
  <si>
    <t>1.6 Содержание и ремонт водопровода для пожаротушения и полива</t>
  </si>
  <si>
    <r>
      <t xml:space="preserve">1.6.3   </t>
    </r>
    <r>
      <rPr>
        <sz val="11"/>
        <color theme="1"/>
        <rFont val="Arial"/>
        <family val="2"/>
        <charset val="204"/>
      </rPr>
      <t>Установка пожарных кранов</t>
    </r>
  </si>
  <si>
    <t>Пожарный кран с соединителем 6шт х 4680,00 = 28080,00, труба с резьбой 3шт х 1050,00 = 3150,00, краска красная 20кг = 7500,00, электросварочные работы 6000,00</t>
  </si>
  <si>
    <t>6 шт.</t>
  </si>
  <si>
    <r>
      <t xml:space="preserve">Окос улиц и переулков (протяженность </t>
    </r>
    <r>
      <rPr>
        <sz val="6"/>
        <color theme="1"/>
        <rFont val="Calibri"/>
        <family val="2"/>
        <charset val="204"/>
      </rPr>
      <t>≈ 6,5 км</t>
    </r>
    <r>
      <rPr>
        <sz val="6"/>
        <color theme="1"/>
        <rFont val="Arial"/>
        <family val="2"/>
        <charset val="204"/>
      </rPr>
      <t>) 2 раза. Работа 6249,60=(4800,00+30,2%*), бензин АИ-92 (15л х 49,00=735,00, масло 0,5л х 400,00=200,00, леска 200,00, с возможным подорожанием</t>
    </r>
  </si>
  <si>
    <t>Исходя из расходов за период с 05.12.23г. по 18.03.24г. Работа малого трактора 58 часов по 2000,00 рублей = 116000,00 рублей, работа большого трактора 5 часов по 2400,00 рублей = 12000,00 рублей.</t>
  </si>
  <si>
    <t>63 час.</t>
  </si>
  <si>
    <t>24 час.</t>
  </si>
  <si>
    <t>2000,00/2400,00</t>
  </si>
  <si>
    <t>Исходя из расходов за период с 22.12.23г. по 17.03.24г. Работа малого трактора 20 часов по 2000,00 рублей = 40000,00 рублей, работа большого трактора 4 часов по 2400,00 рублей = 9600,00 рублей.</t>
  </si>
  <si>
    <t>Приобретение хозяйственного инвенторя, инструмента.</t>
  </si>
  <si>
    <t>Приобретение и установка информационных вывесок, табличек, стендов на территории НСТ.</t>
  </si>
  <si>
    <t>Расчет рублей за один участок ( общее количество участков: 291 )</t>
  </si>
  <si>
    <t>Вид работ</t>
  </si>
  <si>
    <r>
      <t xml:space="preserve">1.4.4   </t>
    </r>
    <r>
      <rPr>
        <sz val="11"/>
        <color theme="1"/>
        <rFont val="Arial"/>
        <family val="2"/>
        <charset val="204"/>
      </rPr>
      <t>Юридические услуги</t>
    </r>
  </si>
  <si>
    <r>
      <t xml:space="preserve">1.3.5   </t>
    </r>
    <r>
      <rPr>
        <sz val="11"/>
        <rFont val="Arial"/>
        <family val="2"/>
        <charset val="204"/>
      </rPr>
      <t>Программное обеспечение</t>
    </r>
  </si>
  <si>
    <r>
      <rPr>
        <b/>
        <sz val="11"/>
        <color theme="1"/>
        <rFont val="Arial"/>
        <family val="2"/>
        <charset val="204"/>
      </rPr>
      <t xml:space="preserve">1.4.8   </t>
    </r>
    <r>
      <rPr>
        <sz val="11"/>
        <color theme="1"/>
        <rFont val="Arial"/>
        <family val="2"/>
        <charset val="204"/>
      </rPr>
      <t>Обслуживание принтера</t>
    </r>
  </si>
  <si>
    <r>
      <t xml:space="preserve">1.4.9   </t>
    </r>
    <r>
      <rPr>
        <sz val="11"/>
        <color theme="1"/>
        <rFont val="Arial"/>
        <family val="2"/>
        <charset val="204"/>
      </rPr>
      <t>Бумага для принтера</t>
    </r>
  </si>
  <si>
    <r>
      <t xml:space="preserve">1.4.10   </t>
    </r>
    <r>
      <rPr>
        <sz val="11"/>
        <color theme="1"/>
        <rFont val="Arial"/>
        <family val="2"/>
        <charset val="204"/>
      </rPr>
      <t>Канцелярские товары</t>
    </r>
  </si>
  <si>
    <r>
      <t xml:space="preserve">1.4.11   </t>
    </r>
    <r>
      <rPr>
        <sz val="11"/>
        <color theme="1"/>
        <rFont val="Arial"/>
        <family val="2"/>
        <charset val="204"/>
      </rPr>
      <t>Почтовые услуги</t>
    </r>
  </si>
  <si>
    <r>
      <t xml:space="preserve">1.4.12   </t>
    </r>
    <r>
      <rPr>
        <sz val="11"/>
        <color theme="1"/>
        <rFont val="Arial"/>
        <family val="2"/>
        <charset val="204"/>
      </rPr>
      <t>Хозрасходы</t>
    </r>
  </si>
  <si>
    <r>
      <t xml:space="preserve">1.4.13  </t>
    </r>
    <r>
      <rPr>
        <sz val="11"/>
        <color theme="1"/>
        <rFont val="Arial"/>
        <family val="2"/>
        <charset val="204"/>
      </rPr>
      <t>Информирование садоводов</t>
    </r>
  </si>
  <si>
    <r>
      <rPr>
        <b/>
        <sz val="10"/>
        <color theme="1"/>
        <rFont val="Arial"/>
        <family val="2"/>
        <charset val="204"/>
      </rPr>
      <t>1.8.2</t>
    </r>
    <r>
      <rPr>
        <sz val="10"/>
        <color theme="1"/>
        <rFont val="Arial"/>
        <family val="2"/>
        <charset val="204"/>
      </rPr>
      <t xml:space="preserve">  Непредвиденные работы по электрике</t>
    </r>
  </si>
  <si>
    <r>
      <rPr>
        <b/>
        <sz val="10"/>
        <color theme="1"/>
        <rFont val="Arial"/>
        <family val="2"/>
        <charset val="204"/>
      </rPr>
      <t xml:space="preserve">1.8.3   </t>
    </r>
    <r>
      <rPr>
        <sz val="10"/>
        <color theme="1"/>
        <rFont val="Arial"/>
        <family val="2"/>
        <charset val="204"/>
      </rPr>
      <t>Расходники по электрике</t>
    </r>
  </si>
  <si>
    <t>Электронный документооборот согласно тарифам</t>
  </si>
  <si>
    <t>сотки</t>
  </si>
  <si>
    <t xml:space="preserve">Расчет рублей за одну сотку.  Общая площадь участков: </t>
  </si>
  <si>
    <t>Исходя из расходов прошлого года, за 5 дней израсходовано: работа 10000 запасные части и расходный материал 10000,00</t>
  </si>
  <si>
    <t>8 усл.</t>
  </si>
  <si>
    <t>Согласно тарифам поставщика программного обеспечения.</t>
  </si>
  <si>
    <t>Исходя из расходов прошлого года. Щебень 1600 руб. т. + доставка 4000,00 две машины, пгс 850 руб.т. + доставка 4000,00 восемь машин.</t>
  </si>
  <si>
    <r>
      <t xml:space="preserve">2.1   </t>
    </r>
    <r>
      <rPr>
        <sz val="10"/>
        <color theme="1"/>
        <rFont val="Arial"/>
        <family val="2"/>
        <charset val="204"/>
      </rPr>
      <t>Замена ЛЭП по ул. Ягодная и Болотная</t>
    </r>
  </si>
  <si>
    <r>
      <t xml:space="preserve">2.2   </t>
    </r>
    <r>
      <rPr>
        <sz val="10"/>
        <color theme="1"/>
        <rFont val="Arial"/>
        <family val="2"/>
        <charset val="204"/>
      </rPr>
      <t>Кадастровые работы</t>
    </r>
  </si>
  <si>
    <t xml:space="preserve">Кронштейн CS 1500 - 14 шт = 6342,28=(453,02х14), ЗАН 50-70/1500 - 14 шт = 9439,64=(674,26х14), провод СИП-2 3х50=1х54 - 600 м. = 203352,00=(338,92х600), ЗОИ 25-95/25-95 -16 шт = 7295,68 =(455,98х16), КОМП-1500 = 9650,00=(965,00х10), провод СИП-2 3х35+1х54 - 80 м = 22308,80 = (278,86х80), провод СИП-4 4х16 - 100 м = 9469,20 = (9469,00х100), ЗОИ 16-95/2,5-35 - 100 шт = 29939,00 = (299,39х100), дополнительные крепления, ленты, скобы, стяжки, зажимы = 38903,40,  работа по замене ЛЭП = 158800,00, правка двух столбов ЛЭП = 5000,00, работа бурояма= 10000,00  </t>
  </si>
  <si>
    <t>Итого по расходам ( ЦЕЛЕВЫЕ ВЗНОСЫ ) без учета задолженности по целевым взносам</t>
  </si>
  <si>
    <t>Задолженность по целевым взносам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</si>
</sst>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6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14" fontId="4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 vertical="top"/>
    </xf>
    <xf numFmtId="164" fontId="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12" fillId="2" borderId="2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4" fontId="8" fillId="0" borderId="2" xfId="0" applyNumberFormat="1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4" fontId="11" fillId="0" borderId="2" xfId="0" applyNumberFormat="1" applyFont="1" applyBorder="1" applyAlignment="1">
      <alignment horizontal="left" vertical="center"/>
    </xf>
    <xf numFmtId="0" fontId="11" fillId="0" borderId="3" xfId="0" applyNumberFormat="1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center"/>
    </xf>
    <xf numFmtId="14" fontId="11" fillId="0" borderId="2" xfId="0" applyNumberFormat="1" applyFont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14" fontId="10" fillId="0" borderId="2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4" xfId="0" applyNumberFormat="1" applyFont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topLeftCell="A93" zoomScaleNormal="100" workbookViewId="0">
      <selection activeCell="R102" sqref="R102"/>
    </sheetView>
  </sheetViews>
  <sheetFormatPr defaultRowHeight="14.5" x14ac:dyDescent="0.35"/>
  <cols>
    <col min="1" max="1" width="8.7265625" customWidth="1"/>
  </cols>
  <sheetData>
    <row r="1" spans="1:16" s="9" customFormat="1" ht="42.5" customHeight="1" x14ac:dyDescent="0.4">
      <c r="A1" s="66" t="s">
        <v>92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8" customHeight="1" x14ac:dyDescent="0.3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ht="18" customHeight="1" x14ac:dyDescent="0.3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6" ht="18" customHeight="1" x14ac:dyDescent="0.35">
      <c r="A4" s="46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ht="30" customHeight="1" x14ac:dyDescent="0.35">
      <c r="A5" s="64"/>
      <c r="B5" s="64"/>
      <c r="C5" s="64"/>
      <c r="D5" s="64"/>
      <c r="E5" s="38" t="s">
        <v>2</v>
      </c>
      <c r="F5" s="39"/>
      <c r="G5" s="65" t="s">
        <v>3</v>
      </c>
      <c r="H5" s="65"/>
      <c r="I5" s="65" t="s">
        <v>6</v>
      </c>
      <c r="J5" s="65"/>
      <c r="K5" s="65" t="s">
        <v>4</v>
      </c>
      <c r="L5" s="65"/>
      <c r="M5" s="65" t="s">
        <v>75</v>
      </c>
      <c r="N5" s="65"/>
      <c r="O5" s="65" t="s">
        <v>5</v>
      </c>
      <c r="P5" s="65"/>
    </row>
    <row r="6" spans="1:16" ht="18" customHeight="1" x14ac:dyDescent="0.35">
      <c r="A6" s="69" t="s">
        <v>7</v>
      </c>
      <c r="B6" s="70"/>
      <c r="C6" s="70"/>
      <c r="D6" s="71"/>
      <c r="E6" s="72">
        <v>1</v>
      </c>
      <c r="F6" s="72"/>
      <c r="G6" s="72">
        <v>12</v>
      </c>
      <c r="H6" s="72"/>
      <c r="I6" s="73">
        <v>20400</v>
      </c>
      <c r="J6" s="73"/>
      <c r="K6" s="73">
        <v>5100</v>
      </c>
      <c r="L6" s="73"/>
      <c r="M6" s="73">
        <v>25500</v>
      </c>
      <c r="N6" s="73"/>
      <c r="O6" s="117">
        <v>306000</v>
      </c>
      <c r="P6" s="117"/>
    </row>
    <row r="7" spans="1:16" ht="18" customHeight="1" x14ac:dyDescent="0.35">
      <c r="A7" s="31" t="s">
        <v>8</v>
      </c>
      <c r="B7" s="31"/>
      <c r="C7" s="31"/>
      <c r="D7" s="31"/>
      <c r="E7" s="72">
        <v>1</v>
      </c>
      <c r="F7" s="72"/>
      <c r="G7" s="72">
        <v>12</v>
      </c>
      <c r="H7" s="72"/>
      <c r="I7" s="73">
        <v>20400</v>
      </c>
      <c r="J7" s="73"/>
      <c r="K7" s="73">
        <v>5100</v>
      </c>
      <c r="L7" s="73"/>
      <c r="M7" s="73">
        <v>25500</v>
      </c>
      <c r="N7" s="73"/>
      <c r="O7" s="117">
        <v>306000</v>
      </c>
      <c r="P7" s="117"/>
    </row>
    <row r="8" spans="1:16" ht="18" customHeight="1" x14ac:dyDescent="0.35">
      <c r="A8" s="31" t="s">
        <v>82</v>
      </c>
      <c r="B8" s="31"/>
      <c r="C8" s="31"/>
      <c r="D8" s="31"/>
      <c r="E8" s="72">
        <v>1</v>
      </c>
      <c r="F8" s="72"/>
      <c r="G8" s="72">
        <v>12</v>
      </c>
      <c r="H8" s="72"/>
      <c r="I8" s="73">
        <v>19280</v>
      </c>
      <c r="J8" s="73"/>
      <c r="K8" s="73">
        <v>4820</v>
      </c>
      <c r="L8" s="73"/>
      <c r="M8" s="73">
        <v>24100</v>
      </c>
      <c r="N8" s="73"/>
      <c r="O8" s="117">
        <v>289200</v>
      </c>
      <c r="P8" s="117"/>
    </row>
    <row r="9" spans="1:16" ht="18" customHeight="1" x14ac:dyDescent="0.35">
      <c r="A9" s="31" t="s">
        <v>9</v>
      </c>
      <c r="B9" s="31"/>
      <c r="C9" s="31"/>
      <c r="D9" s="31"/>
      <c r="E9" s="72">
        <v>1</v>
      </c>
      <c r="F9" s="72"/>
      <c r="G9" s="72">
        <v>5</v>
      </c>
      <c r="H9" s="72"/>
      <c r="I9" s="73">
        <v>8596</v>
      </c>
      <c r="J9" s="73"/>
      <c r="K9" s="73">
        <v>2149</v>
      </c>
      <c r="L9" s="73"/>
      <c r="M9" s="73">
        <v>10745</v>
      </c>
      <c r="N9" s="73"/>
      <c r="O9" s="117">
        <v>53725</v>
      </c>
      <c r="P9" s="117"/>
    </row>
    <row r="10" spans="1:16" ht="18" customHeight="1" x14ac:dyDescent="0.35">
      <c r="A10" s="75" t="s">
        <v>80</v>
      </c>
      <c r="B10" s="76"/>
      <c r="C10" s="76"/>
      <c r="D10" s="77"/>
      <c r="E10" s="80">
        <v>0</v>
      </c>
      <c r="F10" s="81"/>
      <c r="G10" s="78">
        <v>12</v>
      </c>
      <c r="H10" s="79"/>
      <c r="I10" s="82" t="s">
        <v>81</v>
      </c>
      <c r="J10" s="83"/>
      <c r="K10" s="83"/>
      <c r="L10" s="83"/>
      <c r="M10" s="83"/>
      <c r="N10" s="84"/>
      <c r="O10" s="118">
        <v>80000</v>
      </c>
      <c r="P10" s="119"/>
    </row>
    <row r="11" spans="1:16" ht="18" customHeight="1" x14ac:dyDescent="0.3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16" ht="18" customHeight="1" x14ac:dyDescent="0.35">
      <c r="A12" s="86" t="s">
        <v>10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32">
        <f>O6+O7+O8+O9+O10</f>
        <v>1034925</v>
      </c>
      <c r="P12" s="133"/>
    </row>
    <row r="13" spans="1:16" ht="18" customHeight="1" x14ac:dyDescent="0.35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spans="1:16" ht="18" customHeight="1" x14ac:dyDescent="0.35">
      <c r="A14" s="46" t="s">
        <v>11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/>
    </row>
    <row r="15" spans="1:16" ht="34" customHeight="1" x14ac:dyDescent="0.35">
      <c r="A15" s="64"/>
      <c r="B15" s="64"/>
      <c r="C15" s="64"/>
      <c r="D15" s="64"/>
      <c r="E15" s="38" t="s">
        <v>2</v>
      </c>
      <c r="F15" s="39"/>
      <c r="G15" s="65" t="s">
        <v>3</v>
      </c>
      <c r="H15" s="65"/>
      <c r="I15" s="38" t="s">
        <v>105</v>
      </c>
      <c r="J15" s="40"/>
      <c r="K15" s="40"/>
      <c r="L15" s="40"/>
      <c r="M15" s="40"/>
      <c r="N15" s="39"/>
      <c r="O15" s="65" t="s">
        <v>5</v>
      </c>
      <c r="P15" s="65"/>
    </row>
    <row r="16" spans="1:16" ht="18" customHeight="1" x14ac:dyDescent="0.35">
      <c r="A16" s="75" t="s">
        <v>12</v>
      </c>
      <c r="B16" s="76"/>
      <c r="C16" s="76"/>
      <c r="D16" s="77"/>
      <c r="E16" s="41">
        <v>4</v>
      </c>
      <c r="F16" s="42"/>
      <c r="G16" s="87">
        <v>12</v>
      </c>
      <c r="H16" s="88"/>
      <c r="I16" s="89" t="s">
        <v>76</v>
      </c>
      <c r="J16" s="90"/>
      <c r="K16" s="90"/>
      <c r="L16" s="90"/>
      <c r="M16" s="90"/>
      <c r="N16" s="91"/>
      <c r="O16" s="120">
        <v>210084</v>
      </c>
      <c r="P16" s="121"/>
    </row>
    <row r="17" spans="1:16" ht="18" customHeight="1" x14ac:dyDescent="0.35">
      <c r="A17" s="31" t="s">
        <v>13</v>
      </c>
      <c r="B17" s="31"/>
      <c r="C17" s="31"/>
      <c r="D17" s="31"/>
      <c r="E17" s="33">
        <v>4</v>
      </c>
      <c r="F17" s="33"/>
      <c r="G17" s="33">
        <v>12</v>
      </c>
      <c r="H17" s="33"/>
      <c r="I17" s="89" t="s">
        <v>76</v>
      </c>
      <c r="J17" s="90"/>
      <c r="K17" s="90"/>
      <c r="L17" s="90"/>
      <c r="M17" s="90"/>
      <c r="N17" s="91"/>
      <c r="O17" s="122">
        <v>48701</v>
      </c>
      <c r="P17" s="122"/>
    </row>
    <row r="18" spans="1:16" ht="18" customHeight="1" x14ac:dyDescent="0.35">
      <c r="A18" s="31" t="s">
        <v>14</v>
      </c>
      <c r="B18" s="31"/>
      <c r="C18" s="31"/>
      <c r="D18" s="31"/>
      <c r="E18" s="33">
        <v>4</v>
      </c>
      <c r="F18" s="33"/>
      <c r="G18" s="33">
        <v>12</v>
      </c>
      <c r="H18" s="33"/>
      <c r="I18" s="89" t="s">
        <v>76</v>
      </c>
      <c r="J18" s="90"/>
      <c r="K18" s="90"/>
      <c r="L18" s="90"/>
      <c r="M18" s="90"/>
      <c r="N18" s="91"/>
      <c r="O18" s="122">
        <v>27693</v>
      </c>
      <c r="P18" s="122"/>
    </row>
    <row r="19" spans="1:16" x14ac:dyDescent="0.35">
      <c r="A19" s="31" t="s">
        <v>15</v>
      </c>
      <c r="B19" s="31"/>
      <c r="C19" s="31"/>
      <c r="D19" s="31"/>
      <c r="E19" s="33">
        <v>4</v>
      </c>
      <c r="F19" s="33"/>
      <c r="G19" s="33">
        <v>12</v>
      </c>
      <c r="H19" s="33"/>
      <c r="I19" s="89" t="s">
        <v>76</v>
      </c>
      <c r="J19" s="90"/>
      <c r="K19" s="90"/>
      <c r="L19" s="90"/>
      <c r="M19" s="90"/>
      <c r="N19" s="91"/>
      <c r="O19" s="122">
        <v>1910</v>
      </c>
      <c r="P19" s="122"/>
    </row>
    <row r="20" spans="1:16" ht="22" customHeight="1" x14ac:dyDescent="0.35">
      <c r="A20" s="31" t="s">
        <v>16</v>
      </c>
      <c r="B20" s="31"/>
      <c r="C20" s="31"/>
      <c r="D20" s="31"/>
      <c r="E20" s="33">
        <v>0</v>
      </c>
      <c r="F20" s="33"/>
      <c r="G20" s="33">
        <v>1</v>
      </c>
      <c r="H20" s="33"/>
      <c r="I20" s="56" t="s">
        <v>45</v>
      </c>
      <c r="J20" s="57"/>
      <c r="K20" s="57"/>
      <c r="L20" s="57"/>
      <c r="M20" s="57"/>
      <c r="N20" s="58"/>
      <c r="O20" s="122">
        <v>21000</v>
      </c>
      <c r="P20" s="122"/>
    </row>
    <row r="21" spans="1:16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8" x14ac:dyDescent="0.35">
      <c r="A22" s="2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132">
        <f>O16+O17+O18+O19+O20</f>
        <v>309388</v>
      </c>
      <c r="P22" s="133"/>
    </row>
    <row r="23" spans="1:16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8" x14ac:dyDescent="0.35">
      <c r="A24" s="46" t="s">
        <v>18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8"/>
    </row>
    <row r="25" spans="1:16" ht="20" customHeight="1" x14ac:dyDescent="0.35">
      <c r="A25" s="64"/>
      <c r="B25" s="64"/>
      <c r="C25" s="64"/>
      <c r="D25" s="64"/>
      <c r="E25" s="38" t="s">
        <v>21</v>
      </c>
      <c r="F25" s="39"/>
      <c r="G25" s="65" t="s">
        <v>90</v>
      </c>
      <c r="H25" s="65"/>
      <c r="I25" s="38" t="s">
        <v>105</v>
      </c>
      <c r="J25" s="40"/>
      <c r="K25" s="40"/>
      <c r="L25" s="40"/>
      <c r="M25" s="40"/>
      <c r="N25" s="39"/>
      <c r="O25" s="65" t="s">
        <v>5</v>
      </c>
      <c r="P25" s="65"/>
    </row>
    <row r="26" spans="1:16" x14ac:dyDescent="0.35">
      <c r="A26" s="31" t="s">
        <v>19</v>
      </c>
      <c r="B26" s="31"/>
      <c r="C26" s="31"/>
      <c r="D26" s="31"/>
      <c r="E26" s="32">
        <v>1900</v>
      </c>
      <c r="F26" s="32"/>
      <c r="G26" s="33" t="s">
        <v>40</v>
      </c>
      <c r="H26" s="33"/>
      <c r="I26" s="43" t="s">
        <v>86</v>
      </c>
      <c r="J26" s="92"/>
      <c r="K26" s="92"/>
      <c r="L26" s="92"/>
      <c r="M26" s="92"/>
      <c r="N26" s="93"/>
      <c r="O26" s="122">
        <v>22800</v>
      </c>
      <c r="P26" s="122"/>
    </row>
    <row r="27" spans="1:16" x14ac:dyDescent="0.35">
      <c r="A27" s="31" t="s">
        <v>22</v>
      </c>
      <c r="B27" s="31"/>
      <c r="C27" s="31"/>
      <c r="D27" s="31"/>
      <c r="E27" s="32">
        <v>9950</v>
      </c>
      <c r="F27" s="32"/>
      <c r="G27" s="33" t="s">
        <v>91</v>
      </c>
      <c r="H27" s="33"/>
      <c r="I27" s="43" t="s">
        <v>132</v>
      </c>
      <c r="J27" s="44"/>
      <c r="K27" s="44"/>
      <c r="L27" s="44"/>
      <c r="M27" s="44"/>
      <c r="N27" s="45"/>
      <c r="O27" s="122">
        <v>9950</v>
      </c>
      <c r="P27" s="122"/>
    </row>
    <row r="28" spans="1:16" x14ac:dyDescent="0.35">
      <c r="A28" s="31" t="s">
        <v>23</v>
      </c>
      <c r="B28" s="31"/>
      <c r="C28" s="31"/>
      <c r="D28" s="31"/>
      <c r="E28" s="32">
        <v>1250</v>
      </c>
      <c r="F28" s="32"/>
      <c r="G28" s="33" t="s">
        <v>40</v>
      </c>
      <c r="H28" s="33"/>
      <c r="I28" s="34" t="s">
        <v>24</v>
      </c>
      <c r="J28" s="34"/>
      <c r="K28" s="34"/>
      <c r="L28" s="34"/>
      <c r="M28" s="34"/>
      <c r="N28" s="34"/>
      <c r="O28" s="122">
        <v>15000</v>
      </c>
      <c r="P28" s="122"/>
    </row>
    <row r="29" spans="1:16" x14ac:dyDescent="0.35">
      <c r="A29" s="31" t="s">
        <v>122</v>
      </c>
      <c r="B29" s="31"/>
      <c r="C29" s="31"/>
      <c r="D29" s="31"/>
      <c r="E29" s="32">
        <v>5000</v>
      </c>
      <c r="F29" s="32"/>
      <c r="G29" s="33" t="s">
        <v>136</v>
      </c>
      <c r="H29" s="33"/>
      <c r="I29" s="34" t="s">
        <v>100</v>
      </c>
      <c r="J29" s="34"/>
      <c r="K29" s="34"/>
      <c r="L29" s="34"/>
      <c r="M29" s="34"/>
      <c r="N29" s="34"/>
      <c r="O29" s="122">
        <v>40000</v>
      </c>
      <c r="P29" s="122"/>
    </row>
    <row r="30" spans="1:16" x14ac:dyDescent="0.35">
      <c r="A30" s="111" t="s">
        <v>123</v>
      </c>
      <c r="B30" s="111"/>
      <c r="C30" s="111"/>
      <c r="D30" s="111"/>
      <c r="E30" s="32">
        <v>24400</v>
      </c>
      <c r="F30" s="32"/>
      <c r="G30" s="33" t="s">
        <v>91</v>
      </c>
      <c r="H30" s="33"/>
      <c r="I30" s="34" t="s">
        <v>137</v>
      </c>
      <c r="J30" s="34"/>
      <c r="K30" s="34"/>
      <c r="L30" s="34"/>
      <c r="M30" s="34"/>
      <c r="N30" s="34"/>
      <c r="O30" s="122">
        <v>24400</v>
      </c>
      <c r="P30" s="122"/>
    </row>
    <row r="31" spans="1:16" ht="18" x14ac:dyDescent="0.35">
      <c r="A31" s="2" t="s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54">
        <f>SUM(O26:P30)</f>
        <v>112150</v>
      </c>
      <c r="P31" s="55"/>
    </row>
    <row r="32" spans="1:16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7" customHeight="1" x14ac:dyDescent="0.35">
      <c r="A33" s="46" t="s">
        <v>26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8"/>
    </row>
    <row r="34" spans="1:16" ht="15.5" x14ac:dyDescent="0.35">
      <c r="A34" s="35"/>
      <c r="B34" s="36"/>
      <c r="C34" s="36"/>
      <c r="D34" s="37"/>
      <c r="E34" s="38" t="s">
        <v>21</v>
      </c>
      <c r="F34" s="39"/>
      <c r="G34" s="38" t="s">
        <v>20</v>
      </c>
      <c r="H34" s="39"/>
      <c r="I34" s="38" t="s">
        <v>105</v>
      </c>
      <c r="J34" s="40"/>
      <c r="K34" s="40"/>
      <c r="L34" s="40"/>
      <c r="M34" s="40"/>
      <c r="N34" s="39"/>
      <c r="O34" s="38" t="s">
        <v>5</v>
      </c>
      <c r="P34" s="39"/>
    </row>
    <row r="35" spans="1:16" x14ac:dyDescent="0.35">
      <c r="A35" s="49" t="s">
        <v>27</v>
      </c>
      <c r="B35" s="50"/>
      <c r="C35" s="50"/>
      <c r="D35" s="51"/>
      <c r="E35" s="52">
        <v>1000</v>
      </c>
      <c r="F35" s="53"/>
      <c r="G35" s="41" t="s">
        <v>39</v>
      </c>
      <c r="H35" s="42"/>
      <c r="I35" s="43" t="s">
        <v>78</v>
      </c>
      <c r="J35" s="44"/>
      <c r="K35" s="44"/>
      <c r="L35" s="44"/>
      <c r="M35" s="44"/>
      <c r="N35" s="45"/>
      <c r="O35" s="120">
        <v>6000</v>
      </c>
      <c r="P35" s="121"/>
    </row>
    <row r="36" spans="1:16" x14ac:dyDescent="0.35">
      <c r="A36" s="49" t="s">
        <v>28</v>
      </c>
      <c r="B36" s="50"/>
      <c r="C36" s="50"/>
      <c r="D36" s="51"/>
      <c r="E36" s="52">
        <v>4000</v>
      </c>
      <c r="F36" s="53"/>
      <c r="G36" s="41" t="s">
        <v>41</v>
      </c>
      <c r="H36" s="42"/>
      <c r="I36" s="43" t="s">
        <v>79</v>
      </c>
      <c r="J36" s="44"/>
      <c r="K36" s="44"/>
      <c r="L36" s="44"/>
      <c r="M36" s="44"/>
      <c r="N36" s="45"/>
      <c r="O36" s="120">
        <v>20000</v>
      </c>
      <c r="P36" s="121"/>
    </row>
    <row r="37" spans="1:16" x14ac:dyDescent="0.35">
      <c r="A37" s="49" t="s">
        <v>29</v>
      </c>
      <c r="B37" s="50"/>
      <c r="C37" s="50"/>
      <c r="D37" s="51"/>
      <c r="E37" s="52">
        <v>1000</v>
      </c>
      <c r="F37" s="53"/>
      <c r="G37" s="41" t="s">
        <v>40</v>
      </c>
      <c r="H37" s="42"/>
      <c r="I37" s="43" t="s">
        <v>30</v>
      </c>
      <c r="J37" s="44"/>
      <c r="K37" s="44"/>
      <c r="L37" s="44"/>
      <c r="M37" s="44"/>
      <c r="N37" s="45"/>
      <c r="O37" s="120">
        <v>12000</v>
      </c>
      <c r="P37" s="121"/>
    </row>
    <row r="38" spans="1:16" x14ac:dyDescent="0.35">
      <c r="A38" s="49" t="s">
        <v>31</v>
      </c>
      <c r="B38" s="50"/>
      <c r="C38" s="50"/>
      <c r="D38" s="51"/>
      <c r="E38" s="10"/>
      <c r="F38" s="7"/>
      <c r="G38" s="7"/>
      <c r="H38" s="7"/>
      <c r="I38" s="7"/>
      <c r="J38" s="7"/>
      <c r="K38" s="7"/>
      <c r="L38" s="7"/>
      <c r="M38" s="7"/>
      <c r="N38" s="7"/>
      <c r="O38" s="123"/>
      <c r="P38" s="124"/>
    </row>
    <row r="39" spans="1:16" x14ac:dyDescent="0.35">
      <c r="A39" s="94" t="s">
        <v>32</v>
      </c>
      <c r="B39" s="95"/>
      <c r="C39" s="95"/>
      <c r="D39" s="96"/>
      <c r="E39" s="52">
        <v>200</v>
      </c>
      <c r="F39" s="53"/>
      <c r="G39" s="41" t="s">
        <v>40</v>
      </c>
      <c r="H39" s="42"/>
      <c r="I39" s="43" t="s">
        <v>77</v>
      </c>
      <c r="J39" s="44"/>
      <c r="K39" s="44"/>
      <c r="L39" s="44"/>
      <c r="M39" s="44"/>
      <c r="N39" s="45"/>
      <c r="O39" s="120">
        <v>2400</v>
      </c>
      <c r="P39" s="121"/>
    </row>
    <row r="40" spans="1:16" x14ac:dyDescent="0.35">
      <c r="A40" s="94" t="s">
        <v>33</v>
      </c>
      <c r="B40" s="95"/>
      <c r="C40" s="95"/>
      <c r="D40" s="96"/>
      <c r="E40" s="52">
        <v>150</v>
      </c>
      <c r="F40" s="53"/>
      <c r="G40" s="41" t="s">
        <v>42</v>
      </c>
      <c r="H40" s="42"/>
      <c r="I40" s="43" t="s">
        <v>77</v>
      </c>
      <c r="J40" s="44"/>
      <c r="K40" s="44"/>
      <c r="L40" s="44"/>
      <c r="M40" s="44"/>
      <c r="N40" s="45"/>
      <c r="O40" s="120">
        <v>900</v>
      </c>
      <c r="P40" s="121"/>
    </row>
    <row r="41" spans="1:16" ht="15.5" customHeight="1" x14ac:dyDescent="0.35">
      <c r="A41" s="94" t="s">
        <v>34</v>
      </c>
      <c r="B41" s="95"/>
      <c r="C41" s="95"/>
      <c r="D41" s="96"/>
      <c r="E41" s="52">
        <v>150</v>
      </c>
      <c r="F41" s="53"/>
      <c r="G41" s="41" t="s">
        <v>40</v>
      </c>
      <c r="H41" s="42"/>
      <c r="I41" s="43" t="s">
        <v>77</v>
      </c>
      <c r="J41" s="44"/>
      <c r="K41" s="44"/>
      <c r="L41" s="44"/>
      <c r="M41" s="44"/>
      <c r="N41" s="45"/>
      <c r="O41" s="120">
        <v>1800</v>
      </c>
      <c r="P41" s="121"/>
    </row>
    <row r="42" spans="1:16" ht="26.5" customHeight="1" x14ac:dyDescent="0.35">
      <c r="A42" s="97" t="s">
        <v>35</v>
      </c>
      <c r="B42" s="97"/>
      <c r="C42" s="97"/>
      <c r="D42" s="9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25"/>
      <c r="P42" s="126"/>
    </row>
    <row r="43" spans="1:16" x14ac:dyDescent="0.35">
      <c r="A43" s="94" t="s">
        <v>32</v>
      </c>
      <c r="B43" s="95"/>
      <c r="C43" s="95"/>
      <c r="D43" s="96"/>
      <c r="E43" s="52">
        <v>2400</v>
      </c>
      <c r="F43" s="53"/>
      <c r="G43" s="41" t="s">
        <v>40</v>
      </c>
      <c r="H43" s="42"/>
      <c r="I43" s="43" t="s">
        <v>46</v>
      </c>
      <c r="J43" s="44"/>
      <c r="K43" s="44"/>
      <c r="L43" s="44"/>
      <c r="M43" s="44"/>
      <c r="N43" s="45"/>
      <c r="O43" s="120">
        <v>28800</v>
      </c>
      <c r="P43" s="121"/>
    </row>
    <row r="44" spans="1:16" x14ac:dyDescent="0.35">
      <c r="A44" s="94" t="s">
        <v>33</v>
      </c>
      <c r="B44" s="95"/>
      <c r="C44" s="95"/>
      <c r="D44" s="96"/>
      <c r="E44" s="52">
        <v>2400</v>
      </c>
      <c r="F44" s="53"/>
      <c r="G44" s="41" t="s">
        <v>42</v>
      </c>
      <c r="H44" s="42"/>
      <c r="I44" s="43" t="s">
        <v>46</v>
      </c>
      <c r="J44" s="44"/>
      <c r="K44" s="44"/>
      <c r="L44" s="44"/>
      <c r="M44" s="44"/>
      <c r="N44" s="45"/>
      <c r="O44" s="120">
        <v>14400</v>
      </c>
      <c r="P44" s="121"/>
    </row>
    <row r="45" spans="1:16" x14ac:dyDescent="0.35">
      <c r="A45" s="94" t="s">
        <v>34</v>
      </c>
      <c r="B45" s="95"/>
      <c r="C45" s="95"/>
      <c r="D45" s="96"/>
      <c r="E45" s="52">
        <v>1200</v>
      </c>
      <c r="F45" s="53"/>
      <c r="G45" s="41" t="s">
        <v>40</v>
      </c>
      <c r="H45" s="42"/>
      <c r="I45" s="43" t="s">
        <v>46</v>
      </c>
      <c r="J45" s="44"/>
      <c r="K45" s="44"/>
      <c r="L45" s="44"/>
      <c r="M45" s="44"/>
      <c r="N45" s="45"/>
      <c r="O45" s="120">
        <v>14400</v>
      </c>
      <c r="P45" s="121"/>
    </row>
    <row r="46" spans="1:16" x14ac:dyDescent="0.35">
      <c r="A46" s="31" t="s">
        <v>36</v>
      </c>
      <c r="B46" s="31"/>
      <c r="C46" s="31"/>
      <c r="D46" s="31"/>
      <c r="E46" s="32">
        <v>690</v>
      </c>
      <c r="F46" s="32"/>
      <c r="G46" s="33" t="s">
        <v>43</v>
      </c>
      <c r="H46" s="33"/>
      <c r="I46" s="34" t="s">
        <v>77</v>
      </c>
      <c r="J46" s="98"/>
      <c r="K46" s="98"/>
      <c r="L46" s="98"/>
      <c r="M46" s="98"/>
      <c r="N46" s="98"/>
      <c r="O46" s="122">
        <v>4830</v>
      </c>
      <c r="P46" s="122"/>
    </row>
    <row r="47" spans="1:16" ht="14.5" customHeight="1" x14ac:dyDescent="0.35">
      <c r="A47" s="31" t="s">
        <v>37</v>
      </c>
      <c r="B47" s="31"/>
      <c r="C47" s="31"/>
      <c r="D47" s="31"/>
      <c r="E47" s="32">
        <v>3500</v>
      </c>
      <c r="F47" s="32"/>
      <c r="G47" s="33" t="s">
        <v>95</v>
      </c>
      <c r="H47" s="33"/>
      <c r="I47" s="34" t="s">
        <v>46</v>
      </c>
      <c r="J47" s="34"/>
      <c r="K47" s="34"/>
      <c r="L47" s="34"/>
      <c r="M47" s="34"/>
      <c r="N47" s="34"/>
      <c r="O47" s="122">
        <v>7000</v>
      </c>
      <c r="P47" s="122"/>
    </row>
    <row r="48" spans="1:16" ht="50" customHeight="1" x14ac:dyDescent="0.35">
      <c r="A48" s="21" t="s">
        <v>124</v>
      </c>
      <c r="B48" s="22"/>
      <c r="C48" s="22"/>
      <c r="D48" s="23"/>
      <c r="E48" s="24">
        <v>5575</v>
      </c>
      <c r="F48" s="25"/>
      <c r="G48" s="26" t="s">
        <v>93</v>
      </c>
      <c r="H48" s="27"/>
      <c r="I48" s="28" t="s">
        <v>94</v>
      </c>
      <c r="J48" s="29"/>
      <c r="K48" s="29"/>
      <c r="L48" s="29"/>
      <c r="M48" s="29"/>
      <c r="N48" s="30"/>
      <c r="O48" s="127">
        <v>11150</v>
      </c>
      <c r="P48" s="128"/>
    </row>
    <row r="49" spans="1:16" x14ac:dyDescent="0.35">
      <c r="A49" s="31" t="s">
        <v>125</v>
      </c>
      <c r="B49" s="31"/>
      <c r="C49" s="31"/>
      <c r="D49" s="31"/>
      <c r="E49" s="32">
        <v>410</v>
      </c>
      <c r="F49" s="32"/>
      <c r="G49" s="33" t="s">
        <v>97</v>
      </c>
      <c r="H49" s="33"/>
      <c r="I49" s="34" t="s">
        <v>96</v>
      </c>
      <c r="J49" s="34"/>
      <c r="K49" s="34"/>
      <c r="L49" s="34"/>
      <c r="M49" s="34"/>
      <c r="N49" s="34"/>
      <c r="O49" s="122">
        <v>4100</v>
      </c>
      <c r="P49" s="122"/>
    </row>
    <row r="50" spans="1:16" x14ac:dyDescent="0.35">
      <c r="A50" s="31" t="s">
        <v>126</v>
      </c>
      <c r="B50" s="31"/>
      <c r="C50" s="31"/>
      <c r="D50" s="31"/>
      <c r="E50" s="32">
        <v>10000</v>
      </c>
      <c r="F50" s="32"/>
      <c r="G50" s="33" t="s">
        <v>38</v>
      </c>
      <c r="H50" s="33"/>
      <c r="I50" s="34" t="s">
        <v>44</v>
      </c>
      <c r="J50" s="34"/>
      <c r="K50" s="34"/>
      <c r="L50" s="34"/>
      <c r="M50" s="34"/>
      <c r="N50" s="34"/>
      <c r="O50" s="122">
        <v>10000</v>
      </c>
      <c r="P50" s="122"/>
    </row>
    <row r="51" spans="1:16" x14ac:dyDescent="0.35">
      <c r="A51" s="31" t="s">
        <v>127</v>
      </c>
      <c r="B51" s="31"/>
      <c r="C51" s="31"/>
      <c r="D51" s="31"/>
      <c r="E51" s="32">
        <v>350</v>
      </c>
      <c r="F51" s="32"/>
      <c r="G51" s="33" t="s">
        <v>98</v>
      </c>
      <c r="H51" s="33"/>
      <c r="I51" s="34" t="s">
        <v>99</v>
      </c>
      <c r="J51" s="34"/>
      <c r="K51" s="34"/>
      <c r="L51" s="34"/>
      <c r="M51" s="34"/>
      <c r="N51" s="34"/>
      <c r="O51" s="122">
        <v>7000</v>
      </c>
      <c r="P51" s="122"/>
    </row>
    <row r="52" spans="1:16" x14ac:dyDescent="0.35">
      <c r="A52" s="31" t="s">
        <v>128</v>
      </c>
      <c r="B52" s="31"/>
      <c r="C52" s="31"/>
      <c r="D52" s="31"/>
      <c r="E52" s="32">
        <v>4000</v>
      </c>
      <c r="F52" s="32"/>
      <c r="G52" s="33" t="s">
        <v>67</v>
      </c>
      <c r="H52" s="33"/>
      <c r="I52" s="34" t="s">
        <v>118</v>
      </c>
      <c r="J52" s="34"/>
      <c r="K52" s="34"/>
      <c r="L52" s="34"/>
      <c r="M52" s="34"/>
      <c r="N52" s="34"/>
      <c r="O52" s="122">
        <v>20000</v>
      </c>
      <c r="P52" s="122"/>
    </row>
    <row r="53" spans="1:16" x14ac:dyDescent="0.35">
      <c r="A53" s="31" t="s">
        <v>129</v>
      </c>
      <c r="B53" s="31"/>
      <c r="C53" s="31"/>
      <c r="D53" s="31"/>
      <c r="E53" s="32">
        <v>5000</v>
      </c>
      <c r="F53" s="32"/>
      <c r="G53" s="33" t="s">
        <v>67</v>
      </c>
      <c r="H53" s="33"/>
      <c r="I53" s="34" t="s">
        <v>119</v>
      </c>
      <c r="J53" s="34"/>
      <c r="K53" s="34"/>
      <c r="L53" s="34"/>
      <c r="M53" s="34"/>
      <c r="N53" s="34"/>
      <c r="O53" s="122">
        <v>25000</v>
      </c>
      <c r="P53" s="122"/>
    </row>
    <row r="54" spans="1:16" x14ac:dyDescent="0.35">
      <c r="A54" s="12"/>
      <c r="B54" s="13"/>
      <c r="C54" s="13"/>
      <c r="D54" s="13"/>
      <c r="E54" s="18"/>
      <c r="F54" s="18"/>
      <c r="G54" s="20"/>
      <c r="H54" s="20"/>
      <c r="I54" s="14"/>
      <c r="J54" s="14"/>
      <c r="K54" s="14"/>
      <c r="L54" s="14"/>
      <c r="M54" s="14"/>
      <c r="N54" s="14"/>
      <c r="O54" s="19"/>
      <c r="P54" s="19"/>
    </row>
    <row r="55" spans="1:16" ht="18" x14ac:dyDescent="0.35">
      <c r="A55" s="2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4"/>
      <c r="O55" s="132">
        <f>O35+O36+O37+O39+O40+O41+O43+O44+O45+O46+O47+O48+O49+O50+O51+O52+O53</f>
        <v>189780</v>
      </c>
      <c r="P55" s="132"/>
    </row>
    <row r="56" spans="1:16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5" customHeight="1" x14ac:dyDescent="0.35">
      <c r="A57" s="46" t="s">
        <v>48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8"/>
    </row>
    <row r="58" spans="1:16" ht="15.5" customHeight="1" x14ac:dyDescent="0.35">
      <c r="A58" s="35"/>
      <c r="B58" s="36"/>
      <c r="C58" s="36"/>
      <c r="D58" s="37"/>
      <c r="E58" s="38" t="s">
        <v>21</v>
      </c>
      <c r="F58" s="39"/>
      <c r="G58" s="38" t="s">
        <v>20</v>
      </c>
      <c r="H58" s="39"/>
      <c r="I58" s="38" t="s">
        <v>105</v>
      </c>
      <c r="J58" s="40"/>
      <c r="K58" s="40"/>
      <c r="L58" s="40"/>
      <c r="M58" s="40"/>
      <c r="N58" s="39"/>
      <c r="O58" s="38" t="s">
        <v>5</v>
      </c>
      <c r="P58" s="39"/>
    </row>
    <row r="59" spans="1:16" x14ac:dyDescent="0.35">
      <c r="A59" s="75" t="s">
        <v>49</v>
      </c>
      <c r="B59" s="76"/>
      <c r="C59" s="76"/>
      <c r="D59" s="77"/>
      <c r="E59" s="52">
        <v>3000</v>
      </c>
      <c r="F59" s="53"/>
      <c r="G59" s="41" t="s">
        <v>50</v>
      </c>
      <c r="H59" s="42"/>
      <c r="I59" s="56" t="s">
        <v>51</v>
      </c>
      <c r="J59" s="57"/>
      <c r="K59" s="57"/>
      <c r="L59" s="57"/>
      <c r="M59" s="57"/>
      <c r="N59" s="58"/>
      <c r="O59" s="120">
        <v>36000</v>
      </c>
      <c r="P59" s="121"/>
    </row>
    <row r="60" spans="1:16" ht="14.5" customHeight="1" x14ac:dyDescent="0.35">
      <c r="A60" s="5" t="s">
        <v>52</v>
      </c>
      <c r="B60" s="11"/>
      <c r="C60" s="16"/>
      <c r="D60" s="17"/>
      <c r="E60" s="6"/>
      <c r="F60" s="6"/>
      <c r="G60" s="6"/>
      <c r="H60" s="6"/>
      <c r="I60" s="6"/>
      <c r="J60" s="6"/>
      <c r="K60" s="6"/>
      <c r="L60" s="6"/>
      <c r="M60" s="6"/>
      <c r="N60" s="6"/>
      <c r="O60" s="129"/>
      <c r="P60" s="130"/>
    </row>
    <row r="61" spans="1:16" ht="23.5" customHeight="1" x14ac:dyDescent="0.35">
      <c r="A61" s="41" t="s">
        <v>53</v>
      </c>
      <c r="B61" s="99"/>
      <c r="C61" s="99"/>
      <c r="D61" s="42"/>
      <c r="E61" s="87" t="s">
        <v>116</v>
      </c>
      <c r="F61" s="88"/>
      <c r="G61" s="41" t="s">
        <v>114</v>
      </c>
      <c r="H61" s="42"/>
      <c r="I61" s="56" t="s">
        <v>113</v>
      </c>
      <c r="J61" s="57"/>
      <c r="K61" s="57"/>
      <c r="L61" s="57"/>
      <c r="M61" s="57"/>
      <c r="N61" s="58"/>
      <c r="O61" s="120">
        <v>128000</v>
      </c>
      <c r="P61" s="121"/>
    </row>
    <row r="62" spans="1:16" ht="23.5" customHeight="1" x14ac:dyDescent="0.35">
      <c r="A62" s="41" t="s">
        <v>54</v>
      </c>
      <c r="B62" s="99"/>
      <c r="C62" s="99"/>
      <c r="D62" s="42"/>
      <c r="E62" s="87" t="s">
        <v>116</v>
      </c>
      <c r="F62" s="88"/>
      <c r="G62" s="41" t="s">
        <v>115</v>
      </c>
      <c r="H62" s="42"/>
      <c r="I62" s="56" t="s">
        <v>117</v>
      </c>
      <c r="J62" s="57"/>
      <c r="K62" s="57"/>
      <c r="L62" s="57"/>
      <c r="M62" s="57"/>
      <c r="N62" s="58"/>
      <c r="O62" s="120">
        <v>49600</v>
      </c>
      <c r="P62" s="121"/>
    </row>
    <row r="63" spans="1:16" ht="16" customHeight="1" x14ac:dyDescent="0.35">
      <c r="A63" s="75" t="s">
        <v>57</v>
      </c>
      <c r="B63" s="76"/>
      <c r="C63" s="76"/>
      <c r="D63" s="77"/>
      <c r="E63" s="52">
        <v>140000</v>
      </c>
      <c r="F63" s="53"/>
      <c r="G63" s="41" t="s">
        <v>38</v>
      </c>
      <c r="H63" s="42"/>
      <c r="I63" s="56" t="s">
        <v>138</v>
      </c>
      <c r="J63" s="57"/>
      <c r="K63" s="57"/>
      <c r="L63" s="57"/>
      <c r="M63" s="57"/>
      <c r="N63" s="58"/>
      <c r="O63" s="120">
        <v>140000</v>
      </c>
      <c r="P63" s="121"/>
    </row>
    <row r="64" spans="1:16" ht="16.5" customHeight="1" x14ac:dyDescent="0.35">
      <c r="A64" s="75" t="s">
        <v>56</v>
      </c>
      <c r="B64" s="76"/>
      <c r="C64" s="76"/>
      <c r="D64" s="77"/>
      <c r="E64" s="52">
        <v>4500</v>
      </c>
      <c r="F64" s="53"/>
      <c r="G64" s="41" t="s">
        <v>55</v>
      </c>
      <c r="H64" s="42"/>
      <c r="I64" s="56" t="s">
        <v>112</v>
      </c>
      <c r="J64" s="57"/>
      <c r="K64" s="57"/>
      <c r="L64" s="57"/>
      <c r="M64" s="57"/>
      <c r="N64" s="58"/>
      <c r="O64" s="120">
        <v>9000</v>
      </c>
      <c r="P64" s="121"/>
    </row>
    <row r="65" spans="1:16" x14ac:dyDescent="0.35">
      <c r="A65" s="75" t="s">
        <v>58</v>
      </c>
      <c r="B65" s="76"/>
      <c r="C65" s="76"/>
      <c r="D65" s="77"/>
      <c r="E65" s="52">
        <v>10570</v>
      </c>
      <c r="F65" s="53"/>
      <c r="G65" s="41" t="s">
        <v>59</v>
      </c>
      <c r="H65" s="42"/>
      <c r="I65" s="56" t="s">
        <v>74</v>
      </c>
      <c r="J65" s="57"/>
      <c r="K65" s="57"/>
      <c r="L65" s="57"/>
      <c r="M65" s="57"/>
      <c r="N65" s="58"/>
      <c r="O65" s="120">
        <v>10570</v>
      </c>
      <c r="P65" s="121"/>
    </row>
    <row r="66" spans="1:16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31"/>
      <c r="P66" s="131"/>
    </row>
    <row r="67" spans="1:16" ht="18" x14ac:dyDescent="0.35">
      <c r="A67" s="2" t="s">
        <v>60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  <c r="O67" s="54">
        <f>O59+O61+O62+O63+O64+O65</f>
        <v>373170</v>
      </c>
      <c r="P67" s="55"/>
    </row>
    <row r="68" spans="1:16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8" x14ac:dyDescent="0.35">
      <c r="A69" s="46" t="s">
        <v>108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</row>
    <row r="70" spans="1:16" ht="16.5" customHeight="1" x14ac:dyDescent="0.35">
      <c r="A70" s="64"/>
      <c r="B70" s="64"/>
      <c r="C70" s="64"/>
      <c r="D70" s="64"/>
      <c r="E70" s="38" t="s">
        <v>21</v>
      </c>
      <c r="F70" s="39"/>
      <c r="G70" s="65" t="s">
        <v>20</v>
      </c>
      <c r="H70" s="65"/>
      <c r="I70" s="38" t="s">
        <v>105</v>
      </c>
      <c r="J70" s="40"/>
      <c r="K70" s="40"/>
      <c r="L70" s="40"/>
      <c r="M70" s="40"/>
      <c r="N70" s="39"/>
      <c r="O70" s="65" t="s">
        <v>5</v>
      </c>
      <c r="P70" s="65"/>
    </row>
    <row r="71" spans="1:16" ht="16.5" customHeight="1" x14ac:dyDescent="0.35">
      <c r="A71" s="31" t="s">
        <v>61</v>
      </c>
      <c r="B71" s="31"/>
      <c r="C71" s="31"/>
      <c r="D71" s="31"/>
      <c r="E71" s="32">
        <v>20000</v>
      </c>
      <c r="F71" s="32"/>
      <c r="G71" s="33" t="s">
        <v>59</v>
      </c>
      <c r="H71" s="33"/>
      <c r="I71" s="56" t="s">
        <v>135</v>
      </c>
      <c r="J71" s="57"/>
      <c r="K71" s="57"/>
      <c r="L71" s="57"/>
      <c r="M71" s="57"/>
      <c r="N71" s="58"/>
      <c r="O71" s="122">
        <v>20000</v>
      </c>
      <c r="P71" s="122"/>
    </row>
    <row r="72" spans="1:16" x14ac:dyDescent="0.35">
      <c r="A72" s="100" t="s">
        <v>62</v>
      </c>
      <c r="B72" s="101"/>
      <c r="C72" s="101"/>
      <c r="D72" s="101"/>
      <c r="E72" s="32">
        <v>30000</v>
      </c>
      <c r="F72" s="32"/>
      <c r="G72" s="33" t="s">
        <v>38</v>
      </c>
      <c r="H72" s="33"/>
      <c r="I72" s="56" t="s">
        <v>63</v>
      </c>
      <c r="J72" s="57"/>
      <c r="K72" s="57"/>
      <c r="L72" s="57"/>
      <c r="M72" s="57"/>
      <c r="N72" s="58"/>
      <c r="O72" s="122">
        <v>30000</v>
      </c>
      <c r="P72" s="122"/>
    </row>
    <row r="73" spans="1:16" ht="18.5" customHeight="1" x14ac:dyDescent="0.35">
      <c r="A73" s="61" t="s">
        <v>109</v>
      </c>
      <c r="B73" s="62"/>
      <c r="C73" s="62"/>
      <c r="D73" s="63"/>
      <c r="E73" s="52">
        <v>7455</v>
      </c>
      <c r="F73" s="53"/>
      <c r="G73" s="41" t="s">
        <v>111</v>
      </c>
      <c r="H73" s="42"/>
      <c r="I73" s="56" t="s">
        <v>110</v>
      </c>
      <c r="J73" s="57"/>
      <c r="K73" s="57"/>
      <c r="L73" s="57"/>
      <c r="M73" s="57"/>
      <c r="N73" s="58"/>
      <c r="O73" s="120">
        <v>44730</v>
      </c>
      <c r="P73" s="121"/>
    </row>
    <row r="74" spans="1:16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31"/>
      <c r="P74" s="131"/>
    </row>
    <row r="75" spans="1:16" ht="18" x14ac:dyDescent="0.35">
      <c r="A75" s="2" t="s">
        <v>64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  <c r="O75" s="132">
        <f>O71+O72+O73</f>
        <v>94730</v>
      </c>
      <c r="P75" s="133"/>
    </row>
    <row r="76" spans="1:16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8" x14ac:dyDescent="0.35">
      <c r="A77" s="46" t="s">
        <v>65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8"/>
    </row>
    <row r="78" spans="1:16" ht="15.5" x14ac:dyDescent="0.35">
      <c r="A78" s="64"/>
      <c r="B78" s="64"/>
      <c r="C78" s="64"/>
      <c r="D78" s="64"/>
      <c r="E78" s="38" t="s">
        <v>21</v>
      </c>
      <c r="F78" s="39"/>
      <c r="G78" s="65" t="s">
        <v>20</v>
      </c>
      <c r="H78" s="65"/>
      <c r="I78" s="38" t="s">
        <v>105</v>
      </c>
      <c r="J78" s="40"/>
      <c r="K78" s="40"/>
      <c r="L78" s="40"/>
      <c r="M78" s="40"/>
      <c r="N78" s="39"/>
      <c r="O78" s="65" t="s">
        <v>5</v>
      </c>
      <c r="P78" s="65"/>
    </row>
    <row r="79" spans="1:16" ht="17.5" customHeight="1" x14ac:dyDescent="0.35">
      <c r="A79" s="100" t="s">
        <v>66</v>
      </c>
      <c r="B79" s="101"/>
      <c r="C79" s="101"/>
      <c r="D79" s="101"/>
      <c r="E79" s="32">
        <v>13000</v>
      </c>
      <c r="F79" s="32"/>
      <c r="G79" s="33" t="s">
        <v>67</v>
      </c>
      <c r="H79" s="33"/>
      <c r="I79" s="56" t="s">
        <v>101</v>
      </c>
      <c r="J79" s="57"/>
      <c r="K79" s="57"/>
      <c r="L79" s="57"/>
      <c r="M79" s="57"/>
      <c r="N79" s="58"/>
      <c r="O79" s="122">
        <v>60000</v>
      </c>
      <c r="P79" s="122"/>
    </row>
    <row r="80" spans="1:16" ht="19.5" customHeight="1" x14ac:dyDescent="0.35">
      <c r="A80" s="100" t="s">
        <v>68</v>
      </c>
      <c r="B80" s="101"/>
      <c r="C80" s="101"/>
      <c r="D80" s="101"/>
      <c r="E80" s="32">
        <v>1000</v>
      </c>
      <c r="F80" s="32"/>
      <c r="G80" s="33" t="s">
        <v>40</v>
      </c>
      <c r="H80" s="33"/>
      <c r="I80" s="56" t="s">
        <v>102</v>
      </c>
      <c r="J80" s="57"/>
      <c r="K80" s="57"/>
      <c r="L80" s="57"/>
      <c r="M80" s="57"/>
      <c r="N80" s="58"/>
      <c r="O80" s="122">
        <v>12000</v>
      </c>
      <c r="P80" s="122"/>
    </row>
    <row r="81" spans="1:16" x14ac:dyDescent="0.35">
      <c r="A81" s="100" t="s">
        <v>69</v>
      </c>
      <c r="B81" s="101"/>
      <c r="C81" s="101"/>
      <c r="D81" s="101"/>
      <c r="E81" s="32">
        <v>570</v>
      </c>
      <c r="F81" s="32"/>
      <c r="G81" s="33" t="s">
        <v>43</v>
      </c>
      <c r="H81" s="33"/>
      <c r="I81" s="56" t="s">
        <v>106</v>
      </c>
      <c r="J81" s="57"/>
      <c r="K81" s="57"/>
      <c r="L81" s="57"/>
      <c r="M81" s="57"/>
      <c r="N81" s="58"/>
      <c r="O81" s="122">
        <v>3990</v>
      </c>
      <c r="P81" s="122"/>
    </row>
    <row r="82" spans="1:16" x14ac:dyDescent="0.35">
      <c r="A82" s="100" t="s">
        <v>70</v>
      </c>
      <c r="B82" s="101"/>
      <c r="C82" s="101"/>
      <c r="D82" s="101"/>
      <c r="E82" s="32">
        <v>210</v>
      </c>
      <c r="F82" s="32"/>
      <c r="G82" s="33" t="s">
        <v>40</v>
      </c>
      <c r="H82" s="33"/>
      <c r="I82" s="56" t="s">
        <v>106</v>
      </c>
      <c r="J82" s="57"/>
      <c r="K82" s="57"/>
      <c r="L82" s="57"/>
      <c r="M82" s="57"/>
      <c r="N82" s="58"/>
      <c r="O82" s="122">
        <v>2520</v>
      </c>
      <c r="P82" s="122"/>
    </row>
    <row r="83" spans="1:16" ht="14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31"/>
      <c r="P83" s="131"/>
    </row>
    <row r="84" spans="1:16" ht="18" x14ac:dyDescent="0.35">
      <c r="A84" s="2" t="s">
        <v>71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  <c r="O84" s="132">
        <f>O79+O80+O81+O82</f>
        <v>78510</v>
      </c>
      <c r="P84" s="133"/>
    </row>
    <row r="85" spans="1:16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8" x14ac:dyDescent="0.35">
      <c r="A86" s="46" t="s">
        <v>72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8"/>
    </row>
    <row r="87" spans="1:16" ht="15.5" x14ac:dyDescent="0.35">
      <c r="A87" s="64"/>
      <c r="B87" s="64"/>
      <c r="C87" s="64"/>
      <c r="D87" s="64"/>
      <c r="E87" s="38" t="s">
        <v>21</v>
      </c>
      <c r="F87" s="39"/>
      <c r="G87" s="65" t="s">
        <v>20</v>
      </c>
      <c r="H87" s="65"/>
      <c r="I87" s="38" t="s">
        <v>105</v>
      </c>
      <c r="J87" s="40"/>
      <c r="K87" s="40"/>
      <c r="L87" s="40"/>
      <c r="M87" s="40"/>
      <c r="N87" s="39"/>
      <c r="O87" s="65" t="s">
        <v>5</v>
      </c>
      <c r="P87" s="65"/>
    </row>
    <row r="88" spans="1:16" ht="24.5" customHeight="1" x14ac:dyDescent="0.35">
      <c r="A88" s="112" t="s">
        <v>73</v>
      </c>
      <c r="B88" s="113"/>
      <c r="C88" s="113"/>
      <c r="D88" s="113"/>
      <c r="E88" s="32">
        <v>6510</v>
      </c>
      <c r="F88" s="32"/>
      <c r="G88" s="33" t="s">
        <v>85</v>
      </c>
      <c r="H88" s="33"/>
      <c r="I88" s="56" t="s">
        <v>103</v>
      </c>
      <c r="J88" s="57"/>
      <c r="K88" s="57"/>
      <c r="L88" s="57"/>
      <c r="M88" s="57"/>
      <c r="N88" s="58"/>
      <c r="O88" s="122">
        <v>29040</v>
      </c>
      <c r="P88" s="122"/>
    </row>
    <row r="89" spans="1:16" ht="23" customHeight="1" x14ac:dyDescent="0.35">
      <c r="A89" s="108" t="s">
        <v>130</v>
      </c>
      <c r="B89" s="109"/>
      <c r="C89" s="109"/>
      <c r="D89" s="110"/>
      <c r="E89" s="32">
        <v>6500</v>
      </c>
      <c r="F89" s="32"/>
      <c r="G89" s="33" t="s">
        <v>40</v>
      </c>
      <c r="H89" s="33"/>
      <c r="I89" s="56" t="s">
        <v>104</v>
      </c>
      <c r="J89" s="57"/>
      <c r="K89" s="57"/>
      <c r="L89" s="57"/>
      <c r="M89" s="57"/>
      <c r="N89" s="58"/>
      <c r="O89" s="122">
        <v>78000</v>
      </c>
      <c r="P89" s="122"/>
    </row>
    <row r="90" spans="1:16" ht="18" customHeight="1" x14ac:dyDescent="0.35">
      <c r="A90" s="105" t="s">
        <v>131</v>
      </c>
      <c r="B90" s="106"/>
      <c r="C90" s="106"/>
      <c r="D90" s="107"/>
      <c r="E90" s="32">
        <v>30000</v>
      </c>
      <c r="F90" s="32"/>
      <c r="G90" s="33" t="s">
        <v>59</v>
      </c>
      <c r="H90" s="33"/>
      <c r="I90" s="56" t="s">
        <v>107</v>
      </c>
      <c r="J90" s="57"/>
      <c r="K90" s="57"/>
      <c r="L90" s="57"/>
      <c r="M90" s="57"/>
      <c r="N90" s="58"/>
      <c r="O90" s="122">
        <v>30000</v>
      </c>
      <c r="P90" s="122"/>
    </row>
    <row r="91" spans="1:16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31"/>
      <c r="P91" s="131"/>
    </row>
    <row r="92" spans="1:16" ht="14.5" customHeight="1" x14ac:dyDescent="0.35">
      <c r="A92" s="2" t="s">
        <v>83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54">
        <f>O88+O89+O90</f>
        <v>137040</v>
      </c>
      <c r="P92" s="55"/>
    </row>
    <row r="93" spans="1:16" ht="22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4.5" customHeight="1" x14ac:dyDescent="0.35">
      <c r="A94" s="2" t="s">
        <v>84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59">
        <f>O92+O84+O75+O67+O55+O31+O22+O12</f>
        <v>2329693</v>
      </c>
      <c r="P94" s="60"/>
    </row>
    <row r="95" spans="1:16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8" x14ac:dyDescent="0.35">
      <c r="A96" s="46" t="s">
        <v>134</v>
      </c>
      <c r="B96" s="47"/>
      <c r="C96" s="47"/>
      <c r="D96" s="47"/>
      <c r="E96" s="47"/>
      <c r="F96" s="47"/>
      <c r="G96" s="47"/>
      <c r="H96" s="47"/>
      <c r="I96" s="47"/>
      <c r="J96" s="47">
        <v>1606.68</v>
      </c>
      <c r="K96" s="47"/>
      <c r="L96" s="3" t="s">
        <v>133</v>
      </c>
      <c r="M96" s="3"/>
      <c r="N96" s="4"/>
      <c r="O96" s="54">
        <f>O94/J96</f>
        <v>1450.0043568103169</v>
      </c>
      <c r="P96" s="55"/>
    </row>
    <row r="97" spans="1:16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8" x14ac:dyDescent="0.35">
      <c r="A98" s="46" t="s">
        <v>87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8"/>
    </row>
    <row r="99" spans="1:16" ht="15.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 ht="32.5" customHeight="1" x14ac:dyDescent="0.35">
      <c r="A100" s="64" t="s">
        <v>121</v>
      </c>
      <c r="B100" s="64"/>
      <c r="C100" s="64"/>
      <c r="D100" s="64"/>
      <c r="E100" s="38" t="s">
        <v>21</v>
      </c>
      <c r="F100" s="39"/>
      <c r="G100" s="65" t="s">
        <v>20</v>
      </c>
      <c r="H100" s="65"/>
      <c r="I100" s="38" t="s">
        <v>105</v>
      </c>
      <c r="J100" s="40"/>
      <c r="K100" s="40"/>
      <c r="L100" s="40"/>
      <c r="M100" s="40"/>
      <c r="N100" s="39"/>
      <c r="O100" s="65" t="s">
        <v>5</v>
      </c>
      <c r="P100" s="65"/>
    </row>
    <row r="101" spans="1:16" ht="49.5" customHeight="1" x14ac:dyDescent="0.35">
      <c r="A101" s="114" t="s">
        <v>139</v>
      </c>
      <c r="B101" s="115"/>
      <c r="C101" s="115"/>
      <c r="D101" s="116"/>
      <c r="E101" s="52">
        <v>510500</v>
      </c>
      <c r="F101" s="53"/>
      <c r="G101" s="33" t="s">
        <v>59</v>
      </c>
      <c r="H101" s="33"/>
      <c r="I101" s="56" t="s">
        <v>141</v>
      </c>
      <c r="J101" s="57"/>
      <c r="K101" s="57"/>
      <c r="L101" s="57"/>
      <c r="M101" s="57"/>
      <c r="N101" s="58"/>
      <c r="O101" s="32">
        <v>510500</v>
      </c>
      <c r="P101" s="32"/>
    </row>
    <row r="102" spans="1:16" ht="24" customHeight="1" x14ac:dyDescent="0.35">
      <c r="A102" s="114" t="s">
        <v>140</v>
      </c>
      <c r="B102" s="115"/>
      <c r="C102" s="115"/>
      <c r="D102" s="116"/>
      <c r="E102" s="32">
        <v>163500</v>
      </c>
      <c r="F102" s="32"/>
      <c r="G102" s="33" t="s">
        <v>59</v>
      </c>
      <c r="H102" s="33"/>
      <c r="I102" s="56" t="s">
        <v>89</v>
      </c>
      <c r="J102" s="57"/>
      <c r="K102" s="57"/>
      <c r="L102" s="57"/>
      <c r="M102" s="57"/>
      <c r="N102" s="58"/>
      <c r="O102" s="32">
        <v>163500</v>
      </c>
      <c r="P102" s="32"/>
    </row>
    <row r="103" spans="1:16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8" x14ac:dyDescent="0.35">
      <c r="A104" s="102" t="s">
        <v>88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4"/>
      <c r="O104" s="59">
        <f>O101+O102</f>
        <v>674000</v>
      </c>
      <c r="P104" s="60"/>
    </row>
    <row r="105" spans="1:16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8" x14ac:dyDescent="0.35">
      <c r="A106" s="102" t="s">
        <v>143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4"/>
      <c r="O106" s="54">
        <v>121000</v>
      </c>
      <c r="P106" s="55"/>
    </row>
    <row r="107" spans="1:16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8" x14ac:dyDescent="0.35">
      <c r="A108" s="102" t="s">
        <v>142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4"/>
      <c r="O108" s="59">
        <f>O104-O106</f>
        <v>553000</v>
      </c>
      <c r="P108" s="60"/>
    </row>
    <row r="109" spans="1:16" ht="14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8" x14ac:dyDescent="0.35">
      <c r="A110" s="102" t="s">
        <v>120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4"/>
      <c r="O110" s="54">
        <v>1900</v>
      </c>
      <c r="P110" s="55"/>
    </row>
  </sheetData>
  <mergeCells count="343">
    <mergeCell ref="A110:N110"/>
    <mergeCell ref="A108:N108"/>
    <mergeCell ref="A106:N106"/>
    <mergeCell ref="A104:N104"/>
    <mergeCell ref="J96:K96"/>
    <mergeCell ref="A96:I96"/>
    <mergeCell ref="I17:N17"/>
    <mergeCell ref="I18:N18"/>
    <mergeCell ref="I19:N19"/>
    <mergeCell ref="A90:D90"/>
    <mergeCell ref="E90:F90"/>
    <mergeCell ref="A89:D89"/>
    <mergeCell ref="E89:F89"/>
    <mergeCell ref="A30:D30"/>
    <mergeCell ref="A87:D87"/>
    <mergeCell ref="E87:F87"/>
    <mergeCell ref="A88:D88"/>
    <mergeCell ref="E88:F88"/>
    <mergeCell ref="E30:F30"/>
    <mergeCell ref="G30:H30"/>
    <mergeCell ref="I30:N30"/>
    <mergeCell ref="A78:D78"/>
    <mergeCell ref="E78:F78"/>
    <mergeCell ref="A72:D72"/>
    <mergeCell ref="O96:P96"/>
    <mergeCell ref="O94:P94"/>
    <mergeCell ref="I90:N90"/>
    <mergeCell ref="O90:P90"/>
    <mergeCell ref="G88:H88"/>
    <mergeCell ref="O78:P78"/>
    <mergeCell ref="O67:P67"/>
    <mergeCell ref="G63:H63"/>
    <mergeCell ref="I63:N63"/>
    <mergeCell ref="O63:P63"/>
    <mergeCell ref="O65:P65"/>
    <mergeCell ref="O92:P92"/>
    <mergeCell ref="G90:H90"/>
    <mergeCell ref="G89:H89"/>
    <mergeCell ref="I89:N89"/>
    <mergeCell ref="O89:P89"/>
    <mergeCell ref="O84:P84"/>
    <mergeCell ref="O87:P87"/>
    <mergeCell ref="I88:N88"/>
    <mergeCell ref="O88:P88"/>
    <mergeCell ref="O79:P79"/>
    <mergeCell ref="O75:P75"/>
    <mergeCell ref="G78:H78"/>
    <mergeCell ref="I78:N78"/>
    <mergeCell ref="O58:P58"/>
    <mergeCell ref="G65:H65"/>
    <mergeCell ref="I65:N65"/>
    <mergeCell ref="O41:P41"/>
    <mergeCell ref="O39:P39"/>
    <mergeCell ref="O34:P34"/>
    <mergeCell ref="O60:P60"/>
    <mergeCell ref="G53:H53"/>
    <mergeCell ref="I53:N53"/>
    <mergeCell ref="O53:P53"/>
    <mergeCell ref="O62:P62"/>
    <mergeCell ref="A57:P57"/>
    <mergeCell ref="A65:D65"/>
    <mergeCell ref="E65:F65"/>
    <mergeCell ref="O55:P55"/>
    <mergeCell ref="A58:D58"/>
    <mergeCell ref="E58:F58"/>
    <mergeCell ref="G58:H58"/>
    <mergeCell ref="I58:N58"/>
    <mergeCell ref="A59:D59"/>
    <mergeCell ref="E59:F59"/>
    <mergeCell ref="G59:H59"/>
    <mergeCell ref="I59:N59"/>
    <mergeCell ref="O59:P59"/>
    <mergeCell ref="O30:P30"/>
    <mergeCell ref="A53:D53"/>
    <mergeCell ref="E53:F53"/>
    <mergeCell ref="G82:H82"/>
    <mergeCell ref="I82:N82"/>
    <mergeCell ref="O82:P82"/>
    <mergeCell ref="G87:H87"/>
    <mergeCell ref="I87:N87"/>
    <mergeCell ref="A80:D80"/>
    <mergeCell ref="E80:F80"/>
    <mergeCell ref="G80:H80"/>
    <mergeCell ref="I80:N80"/>
    <mergeCell ref="O80:P80"/>
    <mergeCell ref="A81:D81"/>
    <mergeCell ref="E81:F81"/>
    <mergeCell ref="G81:H81"/>
    <mergeCell ref="I81:N81"/>
    <mergeCell ref="O81:P81"/>
    <mergeCell ref="A82:D82"/>
    <mergeCell ref="E82:F82"/>
    <mergeCell ref="A79:D79"/>
    <mergeCell ref="E79:F79"/>
    <mergeCell ref="G79:H79"/>
    <mergeCell ref="I79:N79"/>
    <mergeCell ref="E72:F72"/>
    <mergeCell ref="G72:H72"/>
    <mergeCell ref="I72:N72"/>
    <mergeCell ref="O72:P72"/>
    <mergeCell ref="A70:D70"/>
    <mergeCell ref="E70:F70"/>
    <mergeCell ref="G70:H70"/>
    <mergeCell ref="I70:N70"/>
    <mergeCell ref="O70:P70"/>
    <mergeCell ref="A71:D71"/>
    <mergeCell ref="E71:F71"/>
    <mergeCell ref="G71:H71"/>
    <mergeCell ref="I71:N71"/>
    <mergeCell ref="O71:P71"/>
    <mergeCell ref="A64:D64"/>
    <mergeCell ref="E64:F64"/>
    <mergeCell ref="G64:H64"/>
    <mergeCell ref="I64:N64"/>
    <mergeCell ref="O64:P64"/>
    <mergeCell ref="A61:D61"/>
    <mergeCell ref="E61:F61"/>
    <mergeCell ref="G61:H61"/>
    <mergeCell ref="I61:N61"/>
    <mergeCell ref="O61:P61"/>
    <mergeCell ref="A63:D63"/>
    <mergeCell ref="E63:F63"/>
    <mergeCell ref="A62:D62"/>
    <mergeCell ref="E62:F62"/>
    <mergeCell ref="G62:H62"/>
    <mergeCell ref="I62:N62"/>
    <mergeCell ref="A51:D51"/>
    <mergeCell ref="E51:F51"/>
    <mergeCell ref="G51:H51"/>
    <mergeCell ref="I51:N51"/>
    <mergeCell ref="O51:P51"/>
    <mergeCell ref="A52:D52"/>
    <mergeCell ref="E52:F52"/>
    <mergeCell ref="G52:H52"/>
    <mergeCell ref="I52:N52"/>
    <mergeCell ref="O52:P52"/>
    <mergeCell ref="A49:D49"/>
    <mergeCell ref="E49:F49"/>
    <mergeCell ref="G49:H49"/>
    <mergeCell ref="I49:N49"/>
    <mergeCell ref="O49:P49"/>
    <mergeCell ref="A50:D50"/>
    <mergeCell ref="E50:F50"/>
    <mergeCell ref="G50:H50"/>
    <mergeCell ref="I50:N50"/>
    <mergeCell ref="O50:P50"/>
    <mergeCell ref="A46:D46"/>
    <mergeCell ref="E46:F46"/>
    <mergeCell ref="G46:H46"/>
    <mergeCell ref="I46:N46"/>
    <mergeCell ref="O46:P46"/>
    <mergeCell ref="A47:D47"/>
    <mergeCell ref="E47:F47"/>
    <mergeCell ref="G47:H47"/>
    <mergeCell ref="I47:N47"/>
    <mergeCell ref="O47:P47"/>
    <mergeCell ref="O43:P43"/>
    <mergeCell ref="A44:D44"/>
    <mergeCell ref="E44:F44"/>
    <mergeCell ref="G44:H44"/>
    <mergeCell ref="I44:N44"/>
    <mergeCell ref="O44:P44"/>
    <mergeCell ref="A45:D45"/>
    <mergeCell ref="E45:F45"/>
    <mergeCell ref="G45:H45"/>
    <mergeCell ref="I45:N45"/>
    <mergeCell ref="O45:P45"/>
    <mergeCell ref="G41:H41"/>
    <mergeCell ref="I41:N41"/>
    <mergeCell ref="A39:D39"/>
    <mergeCell ref="E39:F39"/>
    <mergeCell ref="A41:D41"/>
    <mergeCell ref="E41:F41"/>
    <mergeCell ref="A43:D43"/>
    <mergeCell ref="E43:F43"/>
    <mergeCell ref="G43:H43"/>
    <mergeCell ref="I43:N43"/>
    <mergeCell ref="A42:D42"/>
    <mergeCell ref="A35:D35"/>
    <mergeCell ref="E35:F35"/>
    <mergeCell ref="G35:H35"/>
    <mergeCell ref="I35:N35"/>
    <mergeCell ref="O35:P35"/>
    <mergeCell ref="A36:D36"/>
    <mergeCell ref="E36:F36"/>
    <mergeCell ref="A40:D40"/>
    <mergeCell ref="E40:F40"/>
    <mergeCell ref="G40:H40"/>
    <mergeCell ref="I40:N40"/>
    <mergeCell ref="O40:P40"/>
    <mergeCell ref="A38:D38"/>
    <mergeCell ref="G39:H39"/>
    <mergeCell ref="I39:N39"/>
    <mergeCell ref="A28:D28"/>
    <mergeCell ref="E28:F28"/>
    <mergeCell ref="G28:H28"/>
    <mergeCell ref="I28:N28"/>
    <mergeCell ref="O28:P28"/>
    <mergeCell ref="A26:D26"/>
    <mergeCell ref="E26:F26"/>
    <mergeCell ref="G26:H26"/>
    <mergeCell ref="I26:N26"/>
    <mergeCell ref="O26:P26"/>
    <mergeCell ref="A27:D27"/>
    <mergeCell ref="E27:F27"/>
    <mergeCell ref="G27:H27"/>
    <mergeCell ref="I27:N27"/>
    <mergeCell ref="O27:P27"/>
    <mergeCell ref="G17:H17"/>
    <mergeCell ref="O17:P17"/>
    <mergeCell ref="O22:P22"/>
    <mergeCell ref="A25:D25"/>
    <mergeCell ref="E25:F25"/>
    <mergeCell ref="G25:H25"/>
    <mergeCell ref="I25:N25"/>
    <mergeCell ref="O25:P25"/>
    <mergeCell ref="A20:D20"/>
    <mergeCell ref="E20:F20"/>
    <mergeCell ref="G20:H20"/>
    <mergeCell ref="I20:N20"/>
    <mergeCell ref="O20:P20"/>
    <mergeCell ref="A18:D18"/>
    <mergeCell ref="E18:F18"/>
    <mergeCell ref="G18:H18"/>
    <mergeCell ref="O18:P18"/>
    <mergeCell ref="A19:D19"/>
    <mergeCell ref="E19:F19"/>
    <mergeCell ref="G19:H19"/>
    <mergeCell ref="O19:P19"/>
    <mergeCell ref="A17:D17"/>
    <mergeCell ref="E17:F17"/>
    <mergeCell ref="A24:P24"/>
    <mergeCell ref="A13:P13"/>
    <mergeCell ref="A15:D15"/>
    <mergeCell ref="E15:F15"/>
    <mergeCell ref="G15:H15"/>
    <mergeCell ref="O15:P15"/>
    <mergeCell ref="I15:N15"/>
    <mergeCell ref="A16:D16"/>
    <mergeCell ref="A12:N12"/>
    <mergeCell ref="O12:P12"/>
    <mergeCell ref="A14:P14"/>
    <mergeCell ref="E16:F16"/>
    <mergeCell ref="G16:H16"/>
    <mergeCell ref="O16:P16"/>
    <mergeCell ref="I16:N16"/>
    <mergeCell ref="A11:P11"/>
    <mergeCell ref="O9:P9"/>
    <mergeCell ref="A10:D10"/>
    <mergeCell ref="A9:D9"/>
    <mergeCell ref="E9:F9"/>
    <mergeCell ref="G9:H9"/>
    <mergeCell ref="I9:J9"/>
    <mergeCell ref="K9:L9"/>
    <mergeCell ref="M9:N9"/>
    <mergeCell ref="G10:H10"/>
    <mergeCell ref="E10:F10"/>
    <mergeCell ref="I10:N10"/>
    <mergeCell ref="O10:P10"/>
    <mergeCell ref="A8:D8"/>
    <mergeCell ref="E8:F8"/>
    <mergeCell ref="G8:H8"/>
    <mergeCell ref="I8:J8"/>
    <mergeCell ref="K8:L8"/>
    <mergeCell ref="M8:N8"/>
    <mergeCell ref="O8:P8"/>
    <mergeCell ref="A7:D7"/>
    <mergeCell ref="E7:F7"/>
    <mergeCell ref="G7:H7"/>
    <mergeCell ref="I7:J7"/>
    <mergeCell ref="K7:L7"/>
    <mergeCell ref="M7:N7"/>
    <mergeCell ref="A100:D100"/>
    <mergeCell ref="E100:F100"/>
    <mergeCell ref="G100:H100"/>
    <mergeCell ref="I100:N100"/>
    <mergeCell ref="O100:P100"/>
    <mergeCell ref="A1:P1"/>
    <mergeCell ref="A2:P2"/>
    <mergeCell ref="A3:P3"/>
    <mergeCell ref="A4:P4"/>
    <mergeCell ref="E5:F5"/>
    <mergeCell ref="G5:H5"/>
    <mergeCell ref="I5:J5"/>
    <mergeCell ref="K5:L5"/>
    <mergeCell ref="M5:N5"/>
    <mergeCell ref="O5:P5"/>
    <mergeCell ref="A5:D5"/>
    <mergeCell ref="A6:D6"/>
    <mergeCell ref="E6:F6"/>
    <mergeCell ref="G6:H6"/>
    <mergeCell ref="I6:J6"/>
    <mergeCell ref="K6:L6"/>
    <mergeCell ref="M6:N6"/>
    <mergeCell ref="O6:P6"/>
    <mergeCell ref="O7:P7"/>
    <mergeCell ref="I102:N102"/>
    <mergeCell ref="O102:P102"/>
    <mergeCell ref="O106:P106"/>
    <mergeCell ref="O108:P108"/>
    <mergeCell ref="A69:P69"/>
    <mergeCell ref="A77:P77"/>
    <mergeCell ref="A86:P86"/>
    <mergeCell ref="A98:P98"/>
    <mergeCell ref="O110:P110"/>
    <mergeCell ref="A101:D101"/>
    <mergeCell ref="E101:F101"/>
    <mergeCell ref="G101:H101"/>
    <mergeCell ref="I101:N101"/>
    <mergeCell ref="O101:P101"/>
    <mergeCell ref="O104:P104"/>
    <mergeCell ref="A102:D102"/>
    <mergeCell ref="E102:F102"/>
    <mergeCell ref="G102:H102"/>
    <mergeCell ref="A73:D73"/>
    <mergeCell ref="E73:F73"/>
    <mergeCell ref="G73:H73"/>
    <mergeCell ref="I73:N73"/>
    <mergeCell ref="O73:P73"/>
    <mergeCell ref="A48:D48"/>
    <mergeCell ref="E48:F48"/>
    <mergeCell ref="G48:H48"/>
    <mergeCell ref="I48:N48"/>
    <mergeCell ref="O48:P48"/>
    <mergeCell ref="A29:D29"/>
    <mergeCell ref="E29:F29"/>
    <mergeCell ref="G29:H29"/>
    <mergeCell ref="I29:N29"/>
    <mergeCell ref="O29:P29"/>
    <mergeCell ref="A34:D34"/>
    <mergeCell ref="E34:F34"/>
    <mergeCell ref="G34:H34"/>
    <mergeCell ref="I34:N34"/>
    <mergeCell ref="G36:H36"/>
    <mergeCell ref="I36:N36"/>
    <mergeCell ref="O36:P36"/>
    <mergeCell ref="O31:P31"/>
    <mergeCell ref="A33:P33"/>
    <mergeCell ref="A37:D37"/>
    <mergeCell ref="E37:F37"/>
    <mergeCell ref="G37:H37"/>
    <mergeCell ref="I37:N37"/>
    <mergeCell ref="O37:P37"/>
  </mergeCells>
  <pageMargins left="0.23622047244094491" right="0.23622047244094491" top="1.1417322834645669" bottom="0.55118110236220474" header="0.31496062992125984" footer="0.31496062992125984"/>
  <pageSetup paperSize="9" orientation="landscape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2024-04-26T13:55:24Z</cp:lastPrinted>
  <dcterms:created xsi:type="dcterms:W3CDTF">2023-04-21T10:39:45Z</dcterms:created>
  <dcterms:modified xsi:type="dcterms:W3CDTF">2024-04-26T14:11:40Z</dcterms:modified>
</cp:coreProperties>
</file>