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0" windowWidth="19140" windowHeight="759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O20" i="1" l="1"/>
  <c r="O37" i="1"/>
  <c r="O89" i="1" l="1"/>
  <c r="O73" i="1" l="1"/>
  <c r="O66" i="1"/>
  <c r="O58" i="1"/>
  <c r="O27" i="1"/>
  <c r="O82" i="1" l="1"/>
  <c r="O91" i="1" s="1"/>
  <c r="O93" i="1" s="1"/>
</calcChain>
</file>

<file path=xl/sharedStrings.xml><?xml version="1.0" encoding="utf-8"?>
<sst xmlns="http://schemas.openxmlformats.org/spreadsheetml/2006/main" count="185" uniqueCount="135">
  <si>
    <t>1. Членские взносы</t>
  </si>
  <si>
    <t>1.1 Расходы на сотрудников</t>
  </si>
  <si>
    <t>Кол-во человек</t>
  </si>
  <si>
    <t>Кол-во месяцев</t>
  </si>
  <si>
    <t>Районный коэффициент</t>
  </si>
  <si>
    <t>Всего в год</t>
  </si>
  <si>
    <t>Оклад</t>
  </si>
  <si>
    <r>
      <rPr>
        <b/>
        <sz val="11"/>
        <color theme="1"/>
        <rFont val="Arial"/>
        <family val="2"/>
        <charset val="204"/>
      </rPr>
      <t xml:space="preserve">1.1.1  </t>
    </r>
    <r>
      <rPr>
        <sz val="11"/>
        <color theme="1"/>
        <rFont val="Arial"/>
        <family val="2"/>
        <charset val="204"/>
      </rPr>
      <t xml:space="preserve"> Председатель Правления</t>
    </r>
  </si>
  <si>
    <r>
      <t xml:space="preserve">1.1.2   </t>
    </r>
    <r>
      <rPr>
        <sz val="11"/>
        <color theme="1"/>
        <rFont val="Arial"/>
        <family val="2"/>
        <charset val="204"/>
      </rPr>
      <t>Бухгалтер - кассир</t>
    </r>
  </si>
  <si>
    <t>Итого расходы на сотрудников:</t>
  </si>
  <si>
    <t>1.2 Взносы, налоги</t>
  </si>
  <si>
    <t>Итого по взносам и налогам:</t>
  </si>
  <si>
    <t>1.3 Оплата сторонним организациям</t>
  </si>
  <si>
    <t xml:space="preserve">Кол-во </t>
  </si>
  <si>
    <t>Цена</t>
  </si>
  <si>
    <t>Администрирование и поддержание работы сайта НСТ</t>
  </si>
  <si>
    <t>Итого по оплатам сторонним организациям:</t>
  </si>
  <si>
    <t>1.4 Общехозяйственные расходы</t>
  </si>
  <si>
    <r>
      <t xml:space="preserve">1.4.1   </t>
    </r>
    <r>
      <rPr>
        <sz val="11"/>
        <color theme="1"/>
        <rFont val="Arial"/>
        <family val="2"/>
        <charset val="204"/>
      </rPr>
      <t>Дрова сторожу</t>
    </r>
  </si>
  <si>
    <r>
      <t xml:space="preserve">1.4.2   </t>
    </r>
    <r>
      <rPr>
        <sz val="11"/>
        <color theme="1"/>
        <rFont val="Arial"/>
        <family val="2"/>
        <charset val="204"/>
      </rPr>
      <t>Уголь сторожу</t>
    </r>
  </si>
  <si>
    <r>
      <t xml:space="preserve">1.4.3   </t>
    </r>
    <r>
      <rPr>
        <sz val="11"/>
        <color theme="1"/>
        <rFont val="Arial"/>
        <family val="2"/>
        <charset val="204"/>
      </rPr>
      <t>Содержание собак</t>
    </r>
  </si>
  <si>
    <r>
      <t xml:space="preserve">1.4.4   </t>
    </r>
    <r>
      <rPr>
        <sz val="11"/>
        <color theme="1"/>
        <rFont val="Arial"/>
        <family val="2"/>
        <charset val="204"/>
      </rPr>
      <t>Абоненская плата за телефон</t>
    </r>
  </si>
  <si>
    <t>Председатель Правления</t>
  </si>
  <si>
    <t>Бухгалтер</t>
  </si>
  <si>
    <t>Сторож</t>
  </si>
  <si>
    <r>
      <t xml:space="preserve">1.4.5   </t>
    </r>
    <r>
      <rPr>
        <sz val="11"/>
        <color theme="1"/>
        <rFont val="Arial"/>
        <family val="2"/>
        <charset val="204"/>
      </rPr>
      <t>Компенсация за использование личного автомобиля в служебных целях</t>
    </r>
  </si>
  <si>
    <t>1 мес.</t>
  </si>
  <si>
    <t>5 куб.</t>
  </si>
  <si>
    <t>12 мес.</t>
  </si>
  <si>
    <t>6 мес.</t>
  </si>
  <si>
    <t>7 мес.</t>
  </si>
  <si>
    <t>Покупка папок, ручек, скотч, а также другую канцелярию.</t>
  </si>
  <si>
    <t>Исходя из расходов прошлого года, с учетом подорожания</t>
  </si>
  <si>
    <t>Итого по общехозяйственным расходам:</t>
  </si>
  <si>
    <t>1.5 Расходы на содержание территории</t>
  </si>
  <si>
    <r>
      <t xml:space="preserve">1.5.1   </t>
    </r>
    <r>
      <rPr>
        <sz val="11"/>
        <color theme="1"/>
        <rFont val="Arial"/>
        <family val="2"/>
        <charset val="204"/>
      </rPr>
      <t>Грейдерование дорог</t>
    </r>
  </si>
  <si>
    <t>Исходя из расходов прошлого года. Работы проходили по улицам Центральная и Приозерная, а так же дорога до НСТ</t>
  </si>
  <si>
    <t>1 раз</t>
  </si>
  <si>
    <t>Итого на содержание территории:</t>
  </si>
  <si>
    <r>
      <t xml:space="preserve">1.6.1   </t>
    </r>
    <r>
      <rPr>
        <sz val="11"/>
        <color theme="1"/>
        <rFont val="Arial"/>
        <family val="2"/>
        <charset val="204"/>
      </rPr>
      <t>Предзапусковый ремонт</t>
    </r>
  </si>
  <si>
    <r>
      <t xml:space="preserve">1.6.2   </t>
    </r>
    <r>
      <rPr>
        <sz val="11"/>
        <color theme="1"/>
        <rFont val="Arial"/>
        <family val="2"/>
        <charset val="204"/>
      </rPr>
      <t>Материалы для содержания</t>
    </r>
  </si>
  <si>
    <t>Итого на содержание водопровода:</t>
  </si>
  <si>
    <t>1.7 Расходы на электроэнергию общие нужды</t>
  </si>
  <si>
    <r>
      <t xml:space="preserve">1.7.1   </t>
    </r>
    <r>
      <rPr>
        <sz val="11"/>
        <color theme="1"/>
        <rFont val="Arial"/>
        <family val="2"/>
        <charset val="204"/>
      </rPr>
      <t>Насосная водопровода</t>
    </r>
  </si>
  <si>
    <t>5 мес.</t>
  </si>
  <si>
    <r>
      <t xml:space="preserve">1.7.2   </t>
    </r>
    <r>
      <rPr>
        <sz val="11"/>
        <color theme="1"/>
        <rFont val="Arial"/>
        <family val="2"/>
        <charset val="204"/>
      </rPr>
      <t>Дом сторожа</t>
    </r>
  </si>
  <si>
    <r>
      <t xml:space="preserve">1.7.3   </t>
    </r>
    <r>
      <rPr>
        <sz val="11"/>
        <color theme="1"/>
        <rFont val="Arial"/>
        <family val="2"/>
        <charset val="204"/>
      </rPr>
      <t>Здание Правления</t>
    </r>
  </si>
  <si>
    <r>
      <t xml:space="preserve">1.7.4   </t>
    </r>
    <r>
      <rPr>
        <sz val="11"/>
        <color theme="1"/>
        <rFont val="Arial"/>
        <family val="2"/>
        <charset val="204"/>
      </rPr>
      <t>Уличное освещение</t>
    </r>
  </si>
  <si>
    <t>Итого расходы на электроэнергию общие нужды:</t>
  </si>
  <si>
    <t>1.8 Содержание трансформатора, электросети, освещения</t>
  </si>
  <si>
    <t>Ставки налогов и страховых взносов установлены действующим законодательством РФ</t>
  </si>
  <si>
    <r>
      <t xml:space="preserve">1.1.3   </t>
    </r>
    <r>
      <rPr>
        <sz val="11"/>
        <color theme="1"/>
        <rFont val="Arial"/>
        <family val="2"/>
        <charset val="204"/>
      </rPr>
      <t>Сторож - обходчик</t>
    </r>
  </si>
  <si>
    <t>Итого расходы на содержание трансформатора, электросети, освещения:</t>
  </si>
  <si>
    <t>Итого по расходам ( ЧЛЕНСКИЕ ВЗНОСЫ )</t>
  </si>
  <si>
    <t>Итого по расходам ( ЦЕЛЕВЫЕ ВЗНОСЫ )</t>
  </si>
  <si>
    <t>Кол-во</t>
  </si>
  <si>
    <t>1 год</t>
  </si>
  <si>
    <t xml:space="preserve"> 2 шт.</t>
  </si>
  <si>
    <t>10 пач.</t>
  </si>
  <si>
    <t>Финансово-экономическое обоснование</t>
  </si>
  <si>
    <t>1.6 Содержание и ремонт водопровода для пожаротушения и полива</t>
  </si>
  <si>
    <t>Приобретение хозяйственного инвенторя, инструмента.</t>
  </si>
  <si>
    <t>Вид работ</t>
  </si>
  <si>
    <r>
      <rPr>
        <b/>
        <sz val="10"/>
        <color theme="1"/>
        <rFont val="Arial"/>
        <family val="2"/>
        <charset val="204"/>
      </rPr>
      <t>1.8.2</t>
    </r>
    <r>
      <rPr>
        <sz val="10"/>
        <color theme="1"/>
        <rFont val="Arial"/>
        <family val="2"/>
        <charset val="204"/>
      </rPr>
      <t xml:space="preserve">  Непредвиденные работы по электрике</t>
    </r>
  </si>
  <si>
    <r>
      <rPr>
        <b/>
        <sz val="10"/>
        <color theme="1"/>
        <rFont val="Arial"/>
        <family val="2"/>
        <charset val="204"/>
      </rPr>
      <t xml:space="preserve">1.8.3   </t>
    </r>
    <r>
      <rPr>
        <sz val="10"/>
        <color theme="1"/>
        <rFont val="Arial"/>
        <family val="2"/>
        <charset val="204"/>
      </rPr>
      <t>Расходники по электрике</t>
    </r>
  </si>
  <si>
    <t>сотки</t>
  </si>
  <si>
    <t xml:space="preserve">Расчет рублей за одну сотку.  Общая площадь участков: </t>
  </si>
  <si>
    <t>Доходы</t>
  </si>
  <si>
    <t>Расходы</t>
  </si>
  <si>
    <t>Членские взносы</t>
  </si>
  <si>
    <t>Целевые взносы</t>
  </si>
  <si>
    <t>Планируемые доходы</t>
  </si>
  <si>
    <t>№ п/п</t>
  </si>
  <si>
    <t>Наименование показателей</t>
  </si>
  <si>
    <t>Формула</t>
  </si>
  <si>
    <t>Сумма</t>
  </si>
  <si>
    <t>Сумма, руб.</t>
  </si>
  <si>
    <r>
      <t xml:space="preserve">1.2.1   </t>
    </r>
    <r>
      <rPr>
        <sz val="11"/>
        <color theme="1"/>
        <rFont val="Arial"/>
        <family val="2"/>
        <charset val="204"/>
      </rPr>
      <t>Единый налоговый счет</t>
    </r>
  </si>
  <si>
    <r>
      <t xml:space="preserve">1.3.2   </t>
    </r>
    <r>
      <rPr>
        <sz val="11"/>
        <color theme="1"/>
        <rFont val="Arial"/>
        <family val="2"/>
        <charset val="204"/>
      </rPr>
      <t>Обслуживание сайта</t>
    </r>
  </si>
  <si>
    <r>
      <t xml:space="preserve">1.3.3   </t>
    </r>
    <r>
      <rPr>
        <sz val="11"/>
        <color theme="1"/>
        <rFont val="Arial"/>
        <family val="2"/>
        <charset val="204"/>
      </rPr>
      <t>Юридические услуги</t>
    </r>
  </si>
  <si>
    <r>
      <t xml:space="preserve">1.3.4   </t>
    </r>
    <r>
      <rPr>
        <sz val="11"/>
        <rFont val="Arial"/>
        <family val="2"/>
        <charset val="204"/>
      </rPr>
      <t>Программное обеспечение</t>
    </r>
  </si>
  <si>
    <t>Расчет рублей за один участок ( общее количество участков: 292 )</t>
  </si>
  <si>
    <t>1900 руб. * 292 участка</t>
  </si>
  <si>
    <t>5 тонн</t>
  </si>
  <si>
    <r>
      <t xml:space="preserve">Всего в месяц </t>
    </r>
    <r>
      <rPr>
        <b/>
        <sz val="10"/>
        <color theme="1"/>
        <rFont val="Arial"/>
        <family val="2"/>
        <charset val="204"/>
      </rPr>
      <t>за вычетом НДФЛ</t>
    </r>
  </si>
  <si>
    <t>Расходы на содержание, корм.</t>
  </si>
  <si>
    <t xml:space="preserve"> </t>
  </si>
  <si>
    <t>10 усл.</t>
  </si>
  <si>
    <t xml:space="preserve">Отправка уведомлений о задолженности. </t>
  </si>
  <si>
    <t>Исходя из расходов прошлого года с доставкой.</t>
  </si>
  <si>
    <t xml:space="preserve">Резервный фонд для выполнения работ по электросетям, устранение аварийных ситуаций на ВЛ-10 </t>
  </si>
  <si>
    <r>
      <t xml:space="preserve">1.3.1   </t>
    </r>
    <r>
      <rPr>
        <sz val="11"/>
        <color theme="1"/>
        <rFont val="Arial"/>
        <family val="2"/>
        <charset val="204"/>
      </rPr>
      <t>Обслуживание счета</t>
    </r>
  </si>
  <si>
    <r>
      <t xml:space="preserve">1.2.2   </t>
    </r>
    <r>
      <rPr>
        <sz val="11"/>
        <color theme="1"/>
        <rFont val="Arial"/>
        <family val="2"/>
        <charset val="204"/>
      </rPr>
      <t>Страхование от НС и ПЗ  0,2%</t>
    </r>
  </si>
  <si>
    <t>2. Членские взносы на оказания услуг по обращению с ТКО</t>
  </si>
  <si>
    <t>12 месяцев</t>
  </si>
  <si>
    <t xml:space="preserve">Согласно Приказа Департамента по тарифам Новосибирской области № 376-ЖКХ/НПА от 12 декабря 2024 года стоимость одного кубометра ТКО равна 461,46 рублей.
Расчет кубометров в НСТ «Нефтяник» из ходя из прошлогодних наблюдений:
• 46 контейнеров по 8 кубических метров = 368 кубических метров ТКО
• 368 кубических метров ТКО х 461,46 рублей = 169817,28 рублей
• 169817,28 рублей / 292 участка = 581,57 рублей, округляем до 582,00
• 582,00 рубля / 12 месяцев = 48,50 рублей
</t>
  </si>
  <si>
    <t>3. Целевые взносы</t>
  </si>
  <si>
    <r>
      <t xml:space="preserve">3.1   </t>
    </r>
    <r>
      <rPr>
        <sz val="10"/>
        <color theme="1"/>
        <rFont val="Arial"/>
        <family val="2"/>
        <charset val="204"/>
      </rPr>
      <t>Замена ЛЭП по ул. Центральная</t>
    </r>
  </si>
  <si>
    <t>Итого по расходам ( Членские взносы на оказания услуг по обращению с ТКО ) с участка:</t>
  </si>
  <si>
    <r>
      <t xml:space="preserve">1.5.2   </t>
    </r>
    <r>
      <rPr>
        <sz val="11"/>
        <color theme="1"/>
        <rFont val="Arial"/>
        <family val="2"/>
        <charset val="204"/>
      </rPr>
      <t>Чистка снега</t>
    </r>
  </si>
  <si>
    <t>Приобретение лески, запчастей, ремонт бензотриммера. Аренда распылителя высокого давления, приобретение химии.</t>
  </si>
  <si>
    <t>1 шт.</t>
  </si>
  <si>
    <t>Средняя цена 1 пачки 383,00 рублей. В1 пачке 500 листов.</t>
  </si>
  <si>
    <t>Согласно тарифам поставщика программного обеспечения 1С Садовод</t>
  </si>
  <si>
    <r>
      <t xml:space="preserve">1.4.6   </t>
    </r>
    <r>
      <rPr>
        <sz val="11"/>
        <color theme="1"/>
        <rFont val="Arial"/>
        <family val="2"/>
        <charset val="204"/>
      </rPr>
      <t>Картридж для принтера</t>
    </r>
  </si>
  <si>
    <r>
      <t xml:space="preserve">1.4.7   </t>
    </r>
    <r>
      <rPr>
        <sz val="11"/>
        <color theme="1"/>
        <rFont val="Arial"/>
        <family val="2"/>
        <charset val="204"/>
      </rPr>
      <t>Бумага для принтера</t>
    </r>
  </si>
  <si>
    <r>
      <t xml:space="preserve">1.4.8   </t>
    </r>
    <r>
      <rPr>
        <sz val="11"/>
        <color theme="1"/>
        <rFont val="Arial"/>
        <family val="2"/>
        <charset val="204"/>
      </rPr>
      <t>Канцелярские товары</t>
    </r>
  </si>
  <si>
    <r>
      <t xml:space="preserve">1.4.9   </t>
    </r>
    <r>
      <rPr>
        <sz val="11"/>
        <color theme="1"/>
        <rFont val="Arial"/>
        <family val="2"/>
        <charset val="204"/>
      </rPr>
      <t>Почтовые услуги</t>
    </r>
  </si>
  <si>
    <r>
      <t xml:space="preserve">1.4.10   </t>
    </r>
    <r>
      <rPr>
        <sz val="11"/>
        <color theme="1"/>
        <rFont val="Arial"/>
        <family val="2"/>
        <charset val="204"/>
      </rPr>
      <t>Хозрасходы</t>
    </r>
  </si>
  <si>
    <t>Приобретение инструмента и материалов для ремонта и содержания электросетей, трансформатора и освещения.</t>
  </si>
  <si>
    <t>Статья 188 ТК РФ. Возмещение расходов при использовании личного имущества работника</t>
  </si>
  <si>
    <t>Согласно тарифам банка. Обслуживание счета, карты.</t>
  </si>
  <si>
    <r>
      <rPr>
        <b/>
        <sz val="11"/>
        <color theme="1"/>
        <rFont val="Arial"/>
        <family val="2"/>
        <charset val="204"/>
      </rPr>
      <t xml:space="preserve">                                                                                </t>
    </r>
    <r>
      <rPr>
        <b/>
        <sz val="16"/>
        <color theme="1"/>
        <rFont val="Arial"/>
        <family val="2"/>
        <charset val="204"/>
      </rPr>
      <t xml:space="preserve">
Смета доходов и расходов на 2026 - 2027 гг.                                                                                            Некоммерческого садоводческого товарищества "Нефтяник"</t>
    </r>
  </si>
  <si>
    <r>
      <t xml:space="preserve">1.1.4   </t>
    </r>
    <r>
      <rPr>
        <sz val="11"/>
        <color theme="1"/>
        <rFont val="Arial"/>
        <family val="2"/>
        <charset val="204"/>
      </rPr>
      <t>Подсобный рабочий</t>
    </r>
  </si>
  <si>
    <r>
      <t xml:space="preserve">1.1.5  </t>
    </r>
    <r>
      <rPr>
        <sz val="11"/>
        <color theme="1"/>
        <rFont val="Arial"/>
        <family val="2"/>
        <charset val="204"/>
      </rPr>
      <t>Доплата за снятие показаний</t>
    </r>
  </si>
  <si>
    <r>
      <t xml:space="preserve">1.1.6  </t>
    </r>
    <r>
      <rPr>
        <sz val="11"/>
        <color theme="1"/>
        <rFont val="Arial"/>
        <family val="2"/>
        <charset val="204"/>
      </rPr>
      <t>Доплата за уборку мусора</t>
    </r>
  </si>
  <si>
    <t>Заключение договора с юридической конторой для работы с должниками</t>
  </si>
  <si>
    <t>Исходя из расходов прошлого года с доставкой, с учетом подорожания сырья.</t>
  </si>
  <si>
    <r>
      <t xml:space="preserve">1.4.11   </t>
    </r>
    <r>
      <rPr>
        <sz val="11"/>
        <color theme="1"/>
        <rFont val="Arial"/>
        <family val="2"/>
        <charset val="204"/>
      </rPr>
      <t>Информационный щит</t>
    </r>
  </si>
  <si>
    <t>Приобретение информационного щита</t>
  </si>
  <si>
    <t>16 час.</t>
  </si>
  <si>
    <r>
      <t xml:space="preserve">1.5.3   </t>
    </r>
    <r>
      <rPr>
        <sz val="11"/>
        <color theme="1"/>
        <rFont val="Arial"/>
        <family val="2"/>
        <charset val="204"/>
      </rPr>
      <t>Расходники на покос травы в НСТ и обработку территории</t>
    </r>
  </si>
  <si>
    <t>Исходя из расходов прошлого года</t>
  </si>
  <si>
    <t>Приобретение труб и материалов для поддержания водопровода.</t>
  </si>
  <si>
    <t>Исходя из расходов прошлого года с учетом подорожания электроэнергии</t>
  </si>
  <si>
    <t xml:space="preserve">Исходя из расходов прошлого года с учетом подорожания электроэнергии </t>
  </si>
  <si>
    <t xml:space="preserve">Исходя из расходов прошлого года. с учетом подорожания электроэнергии </t>
  </si>
  <si>
    <t>Исходя из расходов прошлого года. с учетом подорожания электроэнергии</t>
  </si>
  <si>
    <r>
      <t xml:space="preserve">1.3.5   </t>
    </r>
    <r>
      <rPr>
        <sz val="11"/>
        <rFont val="Arial"/>
        <family val="2"/>
        <charset val="204"/>
      </rPr>
      <t>Интернет для роутера</t>
    </r>
  </si>
  <si>
    <t>Согласно тарифам поставщика услуг</t>
  </si>
  <si>
    <t>Проведение работ и закупка материалов для замены ЛЭП по улице Центральная</t>
  </si>
  <si>
    <t>50 час.</t>
  </si>
  <si>
    <t>Исходя из расходов зимнего периода 25-26 года. Работа трактора 50 часов по 3600,00 рублей</t>
  </si>
  <si>
    <t xml:space="preserve">1700 руб. * 1604,4 сотки </t>
  </si>
  <si>
    <r>
      <t xml:space="preserve">2.1 </t>
    </r>
    <r>
      <rPr>
        <sz val="10"/>
        <color theme="1"/>
        <rFont val="Arial"/>
        <family val="2"/>
        <charset val="204"/>
      </rPr>
      <t>Ежемесячный платеж на оказания услуг по обращению с ТКО и вывоз ботвы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</si>
</sst>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1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4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0" fillId="0" borderId="0" xfId="0" applyBorder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164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164" fontId="7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4" fontId="10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6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/>
    </xf>
    <xf numFmtId="0" fontId="4" fillId="3" borderId="2" xfId="0" applyNumberFormat="1" applyFont="1" applyFill="1" applyBorder="1" applyAlignment="1">
      <alignment horizontal="left" vertical="center"/>
    </xf>
    <xf numFmtId="0" fontId="4" fillId="3" borderId="3" xfId="0" applyNumberFormat="1" applyFont="1" applyFill="1" applyBorder="1" applyAlignment="1">
      <alignment horizontal="left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14" fontId="8" fillId="0" borderId="6" xfId="0" applyNumberFormat="1" applyFont="1" applyBorder="1" applyAlignment="1">
      <alignment horizontal="left" vertical="center" wrapText="1"/>
    </xf>
    <xf numFmtId="0" fontId="8" fillId="0" borderId="6" xfId="0" applyNumberFormat="1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 wrapText="1"/>
    </xf>
    <xf numFmtId="164" fontId="0" fillId="3" borderId="6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3" borderId="3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14" fontId="9" fillId="3" borderId="1" xfId="0" applyNumberFormat="1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>
      <alignment horizontal="left" vertical="center"/>
    </xf>
    <xf numFmtId="0" fontId="9" fillId="3" borderId="3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abSelected="1" zoomScaleNormal="100" workbookViewId="0">
      <selection activeCell="P8" sqref="P8"/>
    </sheetView>
  </sheetViews>
  <sheetFormatPr defaultRowHeight="14.5" x14ac:dyDescent="0.35"/>
  <cols>
    <col min="1" max="2" width="8.7265625" customWidth="1"/>
  </cols>
  <sheetData>
    <row r="1" spans="1:16" s="2" customFormat="1" ht="42.5" customHeight="1" x14ac:dyDescent="0.4">
      <c r="A1" s="96" t="s">
        <v>112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s="2" customFormat="1" ht="25.5" customHeight="1" x14ac:dyDescent="0.4">
      <c r="A2" s="98" t="s">
        <v>67</v>
      </c>
      <c r="B2" s="98"/>
      <c r="C2" s="9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s="2" customFormat="1" ht="18" customHeight="1" x14ac:dyDescent="0.35">
      <c r="A3" s="46" t="s">
        <v>71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</row>
    <row r="4" spans="1:16" s="20" customFormat="1" ht="18" customHeight="1" x14ac:dyDescent="0.35">
      <c r="A4" s="19"/>
      <c r="B4" s="22" t="s">
        <v>72</v>
      </c>
      <c r="C4" s="100" t="s">
        <v>73</v>
      </c>
      <c r="D4" s="100"/>
      <c r="E4" s="100"/>
      <c r="F4" s="100"/>
      <c r="G4" s="100"/>
      <c r="H4" s="100" t="s">
        <v>74</v>
      </c>
      <c r="I4" s="100"/>
      <c r="J4" s="100"/>
      <c r="K4" s="100"/>
      <c r="L4" s="100"/>
      <c r="M4" s="100" t="s">
        <v>76</v>
      </c>
      <c r="N4" s="100"/>
      <c r="O4" s="100"/>
      <c r="P4" s="19"/>
    </row>
    <row r="5" spans="1:16" s="20" customFormat="1" ht="18" customHeight="1" x14ac:dyDescent="0.35">
      <c r="A5" s="19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9"/>
    </row>
    <row r="6" spans="1:16" s="20" customFormat="1" ht="18" customHeight="1" x14ac:dyDescent="0.35">
      <c r="A6" s="19"/>
      <c r="B6" s="21">
        <v>1</v>
      </c>
      <c r="C6" s="101" t="s">
        <v>69</v>
      </c>
      <c r="D6" s="101"/>
      <c r="E6" s="101"/>
      <c r="F6" s="101"/>
      <c r="G6" s="101"/>
      <c r="H6" s="101" t="s">
        <v>133</v>
      </c>
      <c r="I6" s="101"/>
      <c r="J6" s="101"/>
      <c r="K6" s="101"/>
      <c r="L6" s="101"/>
      <c r="M6" s="102">
        <v>2727480</v>
      </c>
      <c r="N6" s="102"/>
      <c r="O6" s="102"/>
      <c r="P6" s="19"/>
    </row>
    <row r="7" spans="1:16" s="20" customFormat="1" ht="18" customHeight="1" x14ac:dyDescent="0.35">
      <c r="A7" s="19"/>
      <c r="B7" s="21">
        <v>2</v>
      </c>
      <c r="C7" s="101" t="s">
        <v>70</v>
      </c>
      <c r="D7" s="101"/>
      <c r="E7" s="101"/>
      <c r="F7" s="101"/>
      <c r="G7" s="101"/>
      <c r="H7" s="101" t="s">
        <v>82</v>
      </c>
      <c r="I7" s="101"/>
      <c r="J7" s="101"/>
      <c r="K7" s="101"/>
      <c r="L7" s="101"/>
      <c r="M7" s="102">
        <v>554800</v>
      </c>
      <c r="N7" s="102"/>
      <c r="O7" s="102"/>
      <c r="P7" s="19"/>
    </row>
    <row r="8" spans="1:16" s="2" customFormat="1" ht="25.5" customHeight="1" x14ac:dyDescent="0.4">
      <c r="A8" s="99" t="s">
        <v>68</v>
      </c>
      <c r="B8" s="99"/>
      <c r="C8" s="99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ht="18" customHeight="1" x14ac:dyDescent="0.35">
      <c r="A9" s="46" t="s">
        <v>0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</row>
    <row r="10" spans="1:16" x14ac:dyDescent="0.3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</row>
    <row r="11" spans="1:16" ht="18" customHeight="1" x14ac:dyDescent="0.35">
      <c r="A11" s="46" t="s">
        <v>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8"/>
    </row>
    <row r="12" spans="1:16" ht="31" customHeight="1" x14ac:dyDescent="0.35">
      <c r="A12" s="39"/>
      <c r="B12" s="40"/>
      <c r="C12" s="40"/>
      <c r="D12" s="41"/>
      <c r="E12" s="42" t="s">
        <v>2</v>
      </c>
      <c r="F12" s="43"/>
      <c r="G12" s="42" t="s">
        <v>3</v>
      </c>
      <c r="H12" s="43"/>
      <c r="I12" s="42" t="s">
        <v>6</v>
      </c>
      <c r="J12" s="43"/>
      <c r="K12" s="42" t="s">
        <v>4</v>
      </c>
      <c r="L12" s="43"/>
      <c r="M12" s="42" t="s">
        <v>84</v>
      </c>
      <c r="N12" s="43"/>
      <c r="O12" s="42" t="s">
        <v>5</v>
      </c>
      <c r="P12" s="43"/>
    </row>
    <row r="13" spans="1:16" ht="18" customHeight="1" x14ac:dyDescent="0.35">
      <c r="A13" s="104" t="s">
        <v>7</v>
      </c>
      <c r="B13" s="105"/>
      <c r="C13" s="105"/>
      <c r="D13" s="106"/>
      <c r="E13" s="107">
        <v>1</v>
      </c>
      <c r="F13" s="108"/>
      <c r="G13" s="107">
        <v>12</v>
      </c>
      <c r="H13" s="108"/>
      <c r="I13" s="109">
        <v>27776</v>
      </c>
      <c r="J13" s="110"/>
      <c r="K13" s="109">
        <v>6944</v>
      </c>
      <c r="L13" s="110"/>
      <c r="M13" s="111">
        <v>30207</v>
      </c>
      <c r="N13" s="112"/>
      <c r="O13" s="113">
        <v>362484</v>
      </c>
      <c r="P13" s="114"/>
    </row>
    <row r="14" spans="1:16" ht="18" customHeight="1" x14ac:dyDescent="0.35">
      <c r="A14" s="62" t="s">
        <v>8</v>
      </c>
      <c r="B14" s="63"/>
      <c r="C14" s="63"/>
      <c r="D14" s="64"/>
      <c r="E14" s="107">
        <v>1</v>
      </c>
      <c r="F14" s="108"/>
      <c r="G14" s="107">
        <v>12</v>
      </c>
      <c r="H14" s="108"/>
      <c r="I14" s="109">
        <v>27776</v>
      </c>
      <c r="J14" s="110"/>
      <c r="K14" s="109">
        <v>6944</v>
      </c>
      <c r="L14" s="110"/>
      <c r="M14" s="111">
        <v>30207</v>
      </c>
      <c r="N14" s="112"/>
      <c r="O14" s="113">
        <v>362484</v>
      </c>
      <c r="P14" s="114"/>
    </row>
    <row r="15" spans="1:16" ht="18" customHeight="1" x14ac:dyDescent="0.35">
      <c r="A15" s="62" t="s">
        <v>51</v>
      </c>
      <c r="B15" s="63"/>
      <c r="C15" s="63"/>
      <c r="D15" s="64"/>
      <c r="E15" s="107">
        <v>1</v>
      </c>
      <c r="F15" s="108"/>
      <c r="G15" s="107">
        <v>12</v>
      </c>
      <c r="H15" s="108"/>
      <c r="I15" s="109">
        <v>27096</v>
      </c>
      <c r="J15" s="110"/>
      <c r="K15" s="109">
        <v>6774</v>
      </c>
      <c r="L15" s="110"/>
      <c r="M15" s="111">
        <v>29467</v>
      </c>
      <c r="N15" s="112"/>
      <c r="O15" s="113">
        <v>353604</v>
      </c>
      <c r="P15" s="114"/>
    </row>
    <row r="16" spans="1:16" ht="18" customHeight="1" x14ac:dyDescent="0.35">
      <c r="A16" s="71" t="s">
        <v>113</v>
      </c>
      <c r="B16" s="72"/>
      <c r="C16" s="72"/>
      <c r="D16" s="73"/>
      <c r="E16" s="115">
        <v>1</v>
      </c>
      <c r="F16" s="116"/>
      <c r="G16" s="115">
        <v>5</v>
      </c>
      <c r="H16" s="116"/>
      <c r="I16" s="117">
        <v>11220</v>
      </c>
      <c r="J16" s="117"/>
      <c r="K16" s="117">
        <v>2805</v>
      </c>
      <c r="L16" s="117"/>
      <c r="M16" s="117">
        <v>12202</v>
      </c>
      <c r="N16" s="117"/>
      <c r="O16" s="118">
        <v>61010</v>
      </c>
      <c r="P16" s="118"/>
    </row>
    <row r="17" spans="1:16" ht="18" customHeight="1" x14ac:dyDescent="0.35">
      <c r="A17" s="119" t="s">
        <v>114</v>
      </c>
      <c r="B17" s="72"/>
      <c r="C17" s="72"/>
      <c r="D17" s="73"/>
      <c r="E17" s="120"/>
      <c r="F17" s="120"/>
      <c r="G17" s="120">
        <v>12</v>
      </c>
      <c r="H17" s="120"/>
      <c r="I17" s="121">
        <v>2500</v>
      </c>
      <c r="J17" s="121"/>
      <c r="K17" s="121">
        <v>625</v>
      </c>
      <c r="L17" s="121"/>
      <c r="M17" s="124">
        <v>2719</v>
      </c>
      <c r="N17" s="124"/>
      <c r="O17" s="113">
        <v>32628</v>
      </c>
      <c r="P17" s="114"/>
    </row>
    <row r="18" spans="1:16" ht="18" customHeight="1" x14ac:dyDescent="0.35">
      <c r="A18" s="119" t="s">
        <v>115</v>
      </c>
      <c r="B18" s="72"/>
      <c r="C18" s="72"/>
      <c r="D18" s="73"/>
      <c r="E18" s="120"/>
      <c r="F18" s="120"/>
      <c r="G18" s="120">
        <v>7</v>
      </c>
      <c r="H18" s="120"/>
      <c r="I18" s="121">
        <v>2000</v>
      </c>
      <c r="J18" s="121"/>
      <c r="K18" s="121">
        <v>500</v>
      </c>
      <c r="L18" s="121"/>
      <c r="M18" s="124">
        <v>2175</v>
      </c>
      <c r="N18" s="124"/>
      <c r="O18" s="113">
        <v>15225</v>
      </c>
      <c r="P18" s="114"/>
    </row>
    <row r="19" spans="1:16" ht="18" customHeight="1" x14ac:dyDescent="0.35">
      <c r="A19" s="28"/>
      <c r="B19" s="27"/>
      <c r="C19" s="27"/>
      <c r="D19" s="27"/>
      <c r="E19" s="29"/>
      <c r="F19" s="29"/>
      <c r="G19" s="31"/>
      <c r="H19" s="31"/>
      <c r="I19" s="30"/>
      <c r="J19" s="30"/>
      <c r="K19" s="30"/>
      <c r="L19" s="30"/>
      <c r="M19" s="30"/>
      <c r="N19" s="33"/>
      <c r="O19" s="144"/>
      <c r="P19" s="144"/>
    </row>
    <row r="20" spans="1:16" ht="18" customHeight="1" x14ac:dyDescent="0.35">
      <c r="A20" s="125" t="s">
        <v>9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7"/>
      <c r="O20" s="45">
        <f>SUM(O13:O19)</f>
        <v>1187435</v>
      </c>
      <c r="P20" s="45"/>
    </row>
    <row r="21" spans="1:16" ht="18" customHeight="1" x14ac:dyDescent="0.3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</row>
    <row r="22" spans="1:16" ht="18" customHeight="1" x14ac:dyDescent="0.35">
      <c r="A22" s="46" t="s">
        <v>10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8"/>
    </row>
    <row r="23" spans="1:16" ht="34" customHeight="1" x14ac:dyDescent="0.35">
      <c r="A23" s="39"/>
      <c r="B23" s="40"/>
      <c r="C23" s="40"/>
      <c r="D23" s="41"/>
      <c r="E23" s="42" t="s">
        <v>75</v>
      </c>
      <c r="F23" s="43"/>
      <c r="G23" s="42" t="s">
        <v>3</v>
      </c>
      <c r="H23" s="43"/>
      <c r="I23" s="42" t="s">
        <v>59</v>
      </c>
      <c r="J23" s="44"/>
      <c r="K23" s="44"/>
      <c r="L23" s="44"/>
      <c r="M23" s="44"/>
      <c r="N23" s="43"/>
      <c r="O23" s="42" t="s">
        <v>5</v>
      </c>
      <c r="P23" s="43"/>
    </row>
    <row r="24" spans="1:16" ht="18" customHeight="1" x14ac:dyDescent="0.35">
      <c r="A24" s="62" t="s">
        <v>77</v>
      </c>
      <c r="B24" s="63"/>
      <c r="C24" s="63"/>
      <c r="D24" s="64"/>
      <c r="E24" s="50">
        <v>48000</v>
      </c>
      <c r="F24" s="51"/>
      <c r="G24" s="122">
        <v>12</v>
      </c>
      <c r="H24" s="123"/>
      <c r="I24" s="85" t="s">
        <v>50</v>
      </c>
      <c r="J24" s="86"/>
      <c r="K24" s="86"/>
      <c r="L24" s="86"/>
      <c r="M24" s="86"/>
      <c r="N24" s="87"/>
      <c r="O24" s="60">
        <v>576000</v>
      </c>
      <c r="P24" s="61"/>
    </row>
    <row r="25" spans="1:16" ht="14.5" customHeight="1" x14ac:dyDescent="0.35">
      <c r="A25" s="62" t="s">
        <v>92</v>
      </c>
      <c r="B25" s="63"/>
      <c r="C25" s="63"/>
      <c r="D25" s="64"/>
      <c r="E25" s="50">
        <v>250</v>
      </c>
      <c r="F25" s="51"/>
      <c r="G25" s="55">
        <v>12</v>
      </c>
      <c r="H25" s="56"/>
      <c r="I25" s="85" t="s">
        <v>50</v>
      </c>
      <c r="J25" s="86"/>
      <c r="K25" s="86"/>
      <c r="L25" s="86"/>
      <c r="M25" s="86"/>
      <c r="N25" s="87"/>
      <c r="O25" s="60">
        <v>3000</v>
      </c>
      <c r="P25" s="61"/>
    </row>
    <row r="26" spans="1:16" x14ac:dyDescent="0.3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8" x14ac:dyDescent="0.35">
      <c r="A27" s="12" t="s">
        <v>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  <c r="O27" s="67">
        <f>SUM(O24:O26)</f>
        <v>579000</v>
      </c>
      <c r="P27" s="68"/>
    </row>
    <row r="28" spans="1:16" x14ac:dyDescent="0.3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18" x14ac:dyDescent="0.35">
      <c r="A29" s="46" t="s">
        <v>12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8"/>
    </row>
    <row r="30" spans="1:16" ht="20" customHeight="1" x14ac:dyDescent="0.35">
      <c r="A30" s="39"/>
      <c r="B30" s="40"/>
      <c r="C30" s="40"/>
      <c r="D30" s="41"/>
      <c r="E30" s="42" t="s">
        <v>14</v>
      </c>
      <c r="F30" s="43"/>
      <c r="G30" s="42" t="s">
        <v>55</v>
      </c>
      <c r="H30" s="43"/>
      <c r="I30" s="42" t="s">
        <v>59</v>
      </c>
      <c r="J30" s="44"/>
      <c r="K30" s="44"/>
      <c r="L30" s="44"/>
      <c r="M30" s="44"/>
      <c r="N30" s="43"/>
      <c r="O30" s="42" t="s">
        <v>5</v>
      </c>
      <c r="P30" s="43"/>
    </row>
    <row r="31" spans="1:16" x14ac:dyDescent="0.35">
      <c r="A31" s="62" t="s">
        <v>91</v>
      </c>
      <c r="B31" s="63"/>
      <c r="C31" s="63"/>
      <c r="D31" s="64"/>
      <c r="E31" s="50">
        <v>2700</v>
      </c>
      <c r="F31" s="51"/>
      <c r="G31" s="55" t="s">
        <v>28</v>
      </c>
      <c r="H31" s="56"/>
      <c r="I31" s="57" t="s">
        <v>111</v>
      </c>
      <c r="J31" s="58"/>
      <c r="K31" s="58"/>
      <c r="L31" s="58"/>
      <c r="M31" s="58"/>
      <c r="N31" s="59"/>
      <c r="O31" s="60">
        <v>32400</v>
      </c>
      <c r="P31" s="61"/>
    </row>
    <row r="32" spans="1:16" x14ac:dyDescent="0.35">
      <c r="A32" s="71" t="s">
        <v>78</v>
      </c>
      <c r="B32" s="72"/>
      <c r="C32" s="72"/>
      <c r="D32" s="73"/>
      <c r="E32" s="50">
        <v>1340</v>
      </c>
      <c r="F32" s="51"/>
      <c r="G32" s="55" t="s">
        <v>28</v>
      </c>
      <c r="H32" s="56"/>
      <c r="I32" s="57" t="s">
        <v>15</v>
      </c>
      <c r="J32" s="58"/>
      <c r="K32" s="58"/>
      <c r="L32" s="58"/>
      <c r="M32" s="58"/>
      <c r="N32" s="59"/>
      <c r="O32" s="60">
        <v>16080</v>
      </c>
      <c r="P32" s="61"/>
    </row>
    <row r="33" spans="1:17" x14ac:dyDescent="0.35">
      <c r="A33" s="71" t="s">
        <v>79</v>
      </c>
      <c r="B33" s="72"/>
      <c r="C33" s="72"/>
      <c r="D33" s="73"/>
      <c r="E33" s="50">
        <v>10000</v>
      </c>
      <c r="F33" s="51"/>
      <c r="G33" s="55" t="s">
        <v>28</v>
      </c>
      <c r="H33" s="56"/>
      <c r="I33" s="57" t="s">
        <v>116</v>
      </c>
      <c r="J33" s="58"/>
      <c r="K33" s="58"/>
      <c r="L33" s="58"/>
      <c r="M33" s="58"/>
      <c r="N33" s="59"/>
      <c r="O33" s="60">
        <v>120000</v>
      </c>
      <c r="P33" s="61"/>
    </row>
    <row r="34" spans="1:17" x14ac:dyDescent="0.35">
      <c r="A34" s="88" t="s">
        <v>80</v>
      </c>
      <c r="B34" s="89"/>
      <c r="C34" s="89"/>
      <c r="D34" s="90"/>
      <c r="E34" s="50">
        <v>30000</v>
      </c>
      <c r="F34" s="51"/>
      <c r="G34" s="55" t="s">
        <v>56</v>
      </c>
      <c r="H34" s="56"/>
      <c r="I34" s="129" t="s">
        <v>103</v>
      </c>
      <c r="J34" s="129"/>
      <c r="K34" s="129"/>
      <c r="L34" s="129"/>
      <c r="M34" s="129"/>
      <c r="N34" s="129"/>
      <c r="O34" s="49">
        <v>30000</v>
      </c>
      <c r="P34" s="49"/>
    </row>
    <row r="35" spans="1:17" x14ac:dyDescent="0.35">
      <c r="A35" s="88" t="s">
        <v>128</v>
      </c>
      <c r="B35" s="89"/>
      <c r="C35" s="89"/>
      <c r="D35" s="90"/>
      <c r="E35" s="50">
        <v>1000</v>
      </c>
      <c r="F35" s="51"/>
      <c r="G35" s="55" t="s">
        <v>29</v>
      </c>
      <c r="H35" s="56"/>
      <c r="I35" s="129" t="s">
        <v>129</v>
      </c>
      <c r="J35" s="129"/>
      <c r="K35" s="129"/>
      <c r="L35" s="129"/>
      <c r="M35" s="129"/>
      <c r="N35" s="129"/>
      <c r="O35" s="49">
        <v>6000</v>
      </c>
      <c r="P35" s="49"/>
    </row>
    <row r="36" spans="1:17" x14ac:dyDescent="0.35">
      <c r="A36" s="37"/>
      <c r="B36" s="38"/>
      <c r="C36" s="38"/>
      <c r="D36" s="38"/>
      <c r="E36" s="4"/>
      <c r="F36" s="4"/>
      <c r="G36" s="11"/>
      <c r="H36" s="11"/>
      <c r="I36" s="36"/>
      <c r="J36" s="36"/>
      <c r="K36" s="36"/>
      <c r="L36" s="36"/>
      <c r="M36" s="35"/>
      <c r="N36" s="35"/>
      <c r="O36" s="5"/>
      <c r="P36" s="5"/>
      <c r="Q36" s="17"/>
    </row>
    <row r="37" spans="1:17" ht="18" x14ac:dyDescent="0.35">
      <c r="A37" s="12" t="s">
        <v>16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4"/>
      <c r="N37" s="34"/>
      <c r="O37" s="45">
        <f>SUM(O31:O36)</f>
        <v>204480</v>
      </c>
      <c r="P37" s="45"/>
    </row>
    <row r="38" spans="1:17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5"/>
      <c r="N38" s="25"/>
      <c r="O38" s="1"/>
      <c r="P38" s="1"/>
    </row>
    <row r="39" spans="1:17" ht="17" customHeight="1" x14ac:dyDescent="0.35">
      <c r="A39" s="46" t="s">
        <v>17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8"/>
    </row>
    <row r="40" spans="1:17" ht="15.5" customHeight="1" x14ac:dyDescent="0.35">
      <c r="A40" s="39"/>
      <c r="B40" s="40"/>
      <c r="C40" s="40"/>
      <c r="D40" s="41"/>
      <c r="E40" s="42" t="s">
        <v>14</v>
      </c>
      <c r="F40" s="43"/>
      <c r="G40" s="42" t="s">
        <v>13</v>
      </c>
      <c r="H40" s="43"/>
      <c r="I40" s="42" t="s">
        <v>59</v>
      </c>
      <c r="J40" s="44"/>
      <c r="K40" s="44"/>
      <c r="L40" s="44"/>
      <c r="M40" s="44"/>
      <c r="N40" s="43"/>
      <c r="O40" s="42" t="s">
        <v>5</v>
      </c>
      <c r="P40" s="43"/>
    </row>
    <row r="41" spans="1:17" x14ac:dyDescent="0.35">
      <c r="A41" s="62" t="s">
        <v>18</v>
      </c>
      <c r="B41" s="63"/>
      <c r="C41" s="63"/>
      <c r="D41" s="64"/>
      <c r="E41" s="50">
        <v>2800</v>
      </c>
      <c r="F41" s="51"/>
      <c r="G41" s="55" t="s">
        <v>27</v>
      </c>
      <c r="H41" s="56"/>
      <c r="I41" s="57" t="s">
        <v>89</v>
      </c>
      <c r="J41" s="58"/>
      <c r="K41" s="58"/>
      <c r="L41" s="58"/>
      <c r="M41" s="58"/>
      <c r="N41" s="59"/>
      <c r="O41" s="60">
        <v>14000</v>
      </c>
      <c r="P41" s="61"/>
    </row>
    <row r="42" spans="1:17" x14ac:dyDescent="0.35">
      <c r="A42" s="62" t="s">
        <v>19</v>
      </c>
      <c r="B42" s="63"/>
      <c r="C42" s="63"/>
      <c r="D42" s="64"/>
      <c r="E42" s="50">
        <v>7000</v>
      </c>
      <c r="F42" s="51"/>
      <c r="G42" s="55" t="s">
        <v>83</v>
      </c>
      <c r="H42" s="56"/>
      <c r="I42" s="57" t="s">
        <v>117</v>
      </c>
      <c r="J42" s="58"/>
      <c r="K42" s="58"/>
      <c r="L42" s="58"/>
      <c r="M42" s="58"/>
      <c r="N42" s="59"/>
      <c r="O42" s="60">
        <v>35000</v>
      </c>
      <c r="P42" s="61"/>
    </row>
    <row r="43" spans="1:17" x14ac:dyDescent="0.35">
      <c r="A43" s="62" t="s">
        <v>20</v>
      </c>
      <c r="B43" s="63"/>
      <c r="C43" s="63"/>
      <c r="D43" s="64"/>
      <c r="E43" s="50">
        <v>1000</v>
      </c>
      <c r="F43" s="51"/>
      <c r="G43" s="55" t="s">
        <v>28</v>
      </c>
      <c r="H43" s="56"/>
      <c r="I43" s="57" t="s">
        <v>85</v>
      </c>
      <c r="J43" s="58"/>
      <c r="K43" s="58"/>
      <c r="L43" s="58"/>
      <c r="M43" s="58"/>
      <c r="N43" s="59"/>
      <c r="O43" s="60">
        <v>12000</v>
      </c>
      <c r="P43" s="61"/>
    </row>
    <row r="44" spans="1:17" x14ac:dyDescent="0.35">
      <c r="A44" s="62" t="s">
        <v>21</v>
      </c>
      <c r="B44" s="63"/>
      <c r="C44" s="63"/>
      <c r="D44" s="64"/>
      <c r="E44" s="7"/>
      <c r="F44" s="4"/>
      <c r="G44" s="4"/>
      <c r="H44" s="4"/>
      <c r="I44" s="4"/>
      <c r="J44" s="4"/>
      <c r="K44" s="4"/>
      <c r="L44" s="4" t="s">
        <v>86</v>
      </c>
      <c r="M44" s="4"/>
      <c r="N44" s="4"/>
      <c r="O44" s="128"/>
      <c r="P44" s="61"/>
    </row>
    <row r="45" spans="1:17" x14ac:dyDescent="0.35">
      <c r="A45" s="52" t="s">
        <v>22</v>
      </c>
      <c r="B45" s="53"/>
      <c r="C45" s="53"/>
      <c r="D45" s="54"/>
      <c r="E45" s="50">
        <v>200</v>
      </c>
      <c r="F45" s="51"/>
      <c r="G45" s="55" t="s">
        <v>28</v>
      </c>
      <c r="H45" s="56"/>
      <c r="I45" s="57" t="s">
        <v>110</v>
      </c>
      <c r="J45" s="58"/>
      <c r="K45" s="58"/>
      <c r="L45" s="58"/>
      <c r="M45" s="58"/>
      <c r="N45" s="59"/>
      <c r="O45" s="60">
        <v>2400</v>
      </c>
      <c r="P45" s="61"/>
    </row>
    <row r="46" spans="1:17" x14ac:dyDescent="0.35">
      <c r="A46" s="52" t="s">
        <v>23</v>
      </c>
      <c r="B46" s="53"/>
      <c r="C46" s="53"/>
      <c r="D46" s="54"/>
      <c r="E46" s="50">
        <v>150</v>
      </c>
      <c r="F46" s="51"/>
      <c r="G46" s="55" t="s">
        <v>28</v>
      </c>
      <c r="H46" s="56"/>
      <c r="I46" s="57" t="s">
        <v>110</v>
      </c>
      <c r="J46" s="58"/>
      <c r="K46" s="58"/>
      <c r="L46" s="58"/>
      <c r="M46" s="58"/>
      <c r="N46" s="59"/>
      <c r="O46" s="60">
        <v>1800</v>
      </c>
      <c r="P46" s="61"/>
    </row>
    <row r="47" spans="1:17" ht="15.5" customHeight="1" x14ac:dyDescent="0.35">
      <c r="A47" s="52" t="s">
        <v>24</v>
      </c>
      <c r="B47" s="53"/>
      <c r="C47" s="53"/>
      <c r="D47" s="54"/>
      <c r="E47" s="50">
        <v>150</v>
      </c>
      <c r="F47" s="51"/>
      <c r="G47" s="55" t="s">
        <v>28</v>
      </c>
      <c r="H47" s="56"/>
      <c r="I47" s="57" t="s">
        <v>110</v>
      </c>
      <c r="J47" s="58"/>
      <c r="K47" s="58"/>
      <c r="L47" s="58"/>
      <c r="M47" s="58"/>
      <c r="N47" s="59"/>
      <c r="O47" s="60">
        <v>1800</v>
      </c>
      <c r="P47" s="61"/>
    </row>
    <row r="48" spans="1:17" ht="26.5" customHeight="1" x14ac:dyDescent="0.35">
      <c r="A48" s="130" t="s">
        <v>25</v>
      </c>
      <c r="B48" s="131"/>
      <c r="C48" s="131"/>
      <c r="D48" s="132"/>
      <c r="E48" s="3"/>
      <c r="F48" s="3"/>
      <c r="G48" s="3"/>
      <c r="H48" s="3"/>
      <c r="I48" s="3"/>
      <c r="J48" s="3"/>
      <c r="K48" s="3"/>
      <c r="L48" s="3"/>
      <c r="M48" s="3"/>
      <c r="N48" s="3"/>
      <c r="O48" s="83"/>
      <c r="P48" s="84"/>
    </row>
    <row r="49" spans="1:16" x14ac:dyDescent="0.35">
      <c r="A49" s="52" t="s">
        <v>22</v>
      </c>
      <c r="B49" s="53"/>
      <c r="C49" s="53"/>
      <c r="D49" s="54"/>
      <c r="E49" s="50">
        <v>2400</v>
      </c>
      <c r="F49" s="51"/>
      <c r="G49" s="55" t="s">
        <v>28</v>
      </c>
      <c r="H49" s="56"/>
      <c r="I49" s="57" t="s">
        <v>110</v>
      </c>
      <c r="J49" s="58"/>
      <c r="K49" s="58"/>
      <c r="L49" s="58"/>
      <c r="M49" s="58"/>
      <c r="N49" s="59"/>
      <c r="O49" s="60">
        <v>28800</v>
      </c>
      <c r="P49" s="61"/>
    </row>
    <row r="50" spans="1:16" x14ac:dyDescent="0.35">
      <c r="A50" s="52" t="s">
        <v>23</v>
      </c>
      <c r="B50" s="53"/>
      <c r="C50" s="53"/>
      <c r="D50" s="54"/>
      <c r="E50" s="50">
        <v>2400</v>
      </c>
      <c r="F50" s="51"/>
      <c r="G50" s="55" t="s">
        <v>29</v>
      </c>
      <c r="H50" s="56"/>
      <c r="I50" s="57" t="s">
        <v>110</v>
      </c>
      <c r="J50" s="58"/>
      <c r="K50" s="58"/>
      <c r="L50" s="58"/>
      <c r="M50" s="58"/>
      <c r="N50" s="59"/>
      <c r="O50" s="60">
        <v>14400</v>
      </c>
      <c r="P50" s="61"/>
    </row>
    <row r="51" spans="1:16" ht="14.5" customHeight="1" x14ac:dyDescent="0.35">
      <c r="A51" s="71" t="s">
        <v>104</v>
      </c>
      <c r="B51" s="72"/>
      <c r="C51" s="72"/>
      <c r="D51" s="73"/>
      <c r="E51" s="50">
        <v>3500</v>
      </c>
      <c r="F51" s="51"/>
      <c r="G51" s="55" t="s">
        <v>57</v>
      </c>
      <c r="H51" s="56"/>
      <c r="I51" s="57" t="s">
        <v>32</v>
      </c>
      <c r="J51" s="58"/>
      <c r="K51" s="58"/>
      <c r="L51" s="58"/>
      <c r="M51" s="58"/>
      <c r="N51" s="59"/>
      <c r="O51" s="60">
        <v>7000</v>
      </c>
      <c r="P51" s="61"/>
    </row>
    <row r="52" spans="1:16" x14ac:dyDescent="0.35">
      <c r="A52" s="71" t="s">
        <v>105</v>
      </c>
      <c r="B52" s="72"/>
      <c r="C52" s="72"/>
      <c r="D52" s="73"/>
      <c r="E52" s="50">
        <v>383</v>
      </c>
      <c r="F52" s="51"/>
      <c r="G52" s="55" t="s">
        <v>58</v>
      </c>
      <c r="H52" s="56"/>
      <c r="I52" s="57" t="s">
        <v>102</v>
      </c>
      <c r="J52" s="58"/>
      <c r="K52" s="58"/>
      <c r="L52" s="58"/>
      <c r="M52" s="58"/>
      <c r="N52" s="59"/>
      <c r="O52" s="60">
        <v>3830</v>
      </c>
      <c r="P52" s="61"/>
    </row>
    <row r="53" spans="1:16" x14ac:dyDescent="0.35">
      <c r="A53" s="71" t="s">
        <v>106</v>
      </c>
      <c r="B53" s="72"/>
      <c r="C53" s="72"/>
      <c r="D53" s="73"/>
      <c r="E53" s="50">
        <v>4500</v>
      </c>
      <c r="F53" s="51"/>
      <c r="G53" s="55" t="s">
        <v>26</v>
      </c>
      <c r="H53" s="56"/>
      <c r="I53" s="57" t="s">
        <v>31</v>
      </c>
      <c r="J53" s="58"/>
      <c r="K53" s="58"/>
      <c r="L53" s="58"/>
      <c r="M53" s="58"/>
      <c r="N53" s="59"/>
      <c r="O53" s="60">
        <v>4500</v>
      </c>
      <c r="P53" s="61"/>
    </row>
    <row r="54" spans="1:16" x14ac:dyDescent="0.35">
      <c r="A54" s="71" t="s">
        <v>107</v>
      </c>
      <c r="B54" s="72"/>
      <c r="C54" s="72"/>
      <c r="D54" s="73"/>
      <c r="E54" s="50">
        <v>100</v>
      </c>
      <c r="F54" s="51"/>
      <c r="G54" s="55" t="s">
        <v>87</v>
      </c>
      <c r="H54" s="56"/>
      <c r="I54" s="57" t="s">
        <v>88</v>
      </c>
      <c r="J54" s="58"/>
      <c r="K54" s="58"/>
      <c r="L54" s="58"/>
      <c r="M54" s="58"/>
      <c r="N54" s="59"/>
      <c r="O54" s="60">
        <v>1000</v>
      </c>
      <c r="P54" s="61"/>
    </row>
    <row r="55" spans="1:16" x14ac:dyDescent="0.35">
      <c r="A55" s="71" t="s">
        <v>108</v>
      </c>
      <c r="B55" s="72"/>
      <c r="C55" s="72"/>
      <c r="D55" s="73"/>
      <c r="E55" s="50">
        <v>6000</v>
      </c>
      <c r="F55" s="51"/>
      <c r="G55" s="55" t="s">
        <v>44</v>
      </c>
      <c r="H55" s="56"/>
      <c r="I55" s="57" t="s">
        <v>61</v>
      </c>
      <c r="J55" s="58"/>
      <c r="K55" s="58"/>
      <c r="L55" s="58"/>
      <c r="M55" s="58"/>
      <c r="N55" s="59"/>
      <c r="O55" s="60">
        <v>30000</v>
      </c>
      <c r="P55" s="61"/>
    </row>
    <row r="56" spans="1:16" x14ac:dyDescent="0.35">
      <c r="A56" s="71" t="s">
        <v>118</v>
      </c>
      <c r="B56" s="72"/>
      <c r="C56" s="72"/>
      <c r="D56" s="73"/>
      <c r="E56" s="50">
        <v>10000</v>
      </c>
      <c r="F56" s="51"/>
      <c r="G56" s="55" t="s">
        <v>101</v>
      </c>
      <c r="H56" s="56"/>
      <c r="I56" s="57" t="s">
        <v>119</v>
      </c>
      <c r="J56" s="58"/>
      <c r="K56" s="58"/>
      <c r="L56" s="58"/>
      <c r="M56" s="58"/>
      <c r="N56" s="59"/>
      <c r="O56" s="60">
        <v>10000</v>
      </c>
      <c r="P56" s="61"/>
    </row>
    <row r="57" spans="1:16" x14ac:dyDescent="0.35">
      <c r="A57" s="8"/>
      <c r="B57" s="9"/>
      <c r="C57" s="9"/>
      <c r="D57" s="9"/>
      <c r="E57" s="4"/>
      <c r="F57" s="4"/>
      <c r="G57" s="11"/>
      <c r="H57" s="11"/>
      <c r="I57" s="6"/>
      <c r="J57" s="6"/>
      <c r="K57" s="6"/>
      <c r="L57" s="6"/>
      <c r="M57" s="6"/>
      <c r="N57" s="6"/>
      <c r="O57" s="5"/>
      <c r="P57" s="5"/>
    </row>
    <row r="58" spans="1:16" ht="18" x14ac:dyDescent="0.35">
      <c r="A58" s="12" t="s">
        <v>33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4"/>
      <c r="O58" s="67">
        <f>SUM(O41:O57)</f>
        <v>166530</v>
      </c>
      <c r="P58" s="68"/>
    </row>
    <row r="59" spans="1:16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5.5" customHeight="1" x14ac:dyDescent="0.35">
      <c r="A60" s="46" t="s">
        <v>34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8"/>
    </row>
    <row r="61" spans="1:16" ht="15.5" customHeight="1" x14ac:dyDescent="0.35">
      <c r="A61" s="39"/>
      <c r="B61" s="40"/>
      <c r="C61" s="40"/>
      <c r="D61" s="41"/>
      <c r="E61" s="42" t="s">
        <v>14</v>
      </c>
      <c r="F61" s="43"/>
      <c r="G61" s="42" t="s">
        <v>13</v>
      </c>
      <c r="H61" s="43"/>
      <c r="I61" s="42" t="s">
        <v>59</v>
      </c>
      <c r="J61" s="44"/>
      <c r="K61" s="44"/>
      <c r="L61" s="44"/>
      <c r="M61" s="44"/>
      <c r="N61" s="43"/>
      <c r="O61" s="42" t="s">
        <v>5</v>
      </c>
      <c r="P61" s="43"/>
    </row>
    <row r="62" spans="1:16" ht="14.5" customHeight="1" x14ac:dyDescent="0.35">
      <c r="A62" s="71" t="s">
        <v>35</v>
      </c>
      <c r="B62" s="72"/>
      <c r="C62" s="72"/>
      <c r="D62" s="73"/>
      <c r="E62" s="50">
        <v>4000</v>
      </c>
      <c r="F62" s="51"/>
      <c r="G62" s="55" t="s">
        <v>120</v>
      </c>
      <c r="H62" s="56"/>
      <c r="I62" s="77" t="s">
        <v>36</v>
      </c>
      <c r="J62" s="78"/>
      <c r="K62" s="78"/>
      <c r="L62" s="78"/>
      <c r="M62" s="78"/>
      <c r="N62" s="79"/>
      <c r="O62" s="60">
        <v>64000</v>
      </c>
      <c r="P62" s="61"/>
    </row>
    <row r="63" spans="1:16" ht="14.5" customHeight="1" x14ac:dyDescent="0.35">
      <c r="A63" s="71" t="s">
        <v>99</v>
      </c>
      <c r="B63" s="72"/>
      <c r="C63" s="72"/>
      <c r="D63" s="73"/>
      <c r="E63" s="50">
        <v>3600</v>
      </c>
      <c r="F63" s="51"/>
      <c r="G63" s="55" t="s">
        <v>131</v>
      </c>
      <c r="H63" s="56"/>
      <c r="I63" s="77" t="s">
        <v>132</v>
      </c>
      <c r="J63" s="78"/>
      <c r="K63" s="78"/>
      <c r="L63" s="78"/>
      <c r="M63" s="78"/>
      <c r="N63" s="79"/>
      <c r="O63" s="60">
        <v>180000</v>
      </c>
      <c r="P63" s="61"/>
    </row>
    <row r="64" spans="1:16" ht="26.5" customHeight="1" x14ac:dyDescent="0.35">
      <c r="A64" s="141" t="s">
        <v>121</v>
      </c>
      <c r="B64" s="142"/>
      <c r="C64" s="142"/>
      <c r="D64" s="143"/>
      <c r="E64" s="50">
        <v>2123</v>
      </c>
      <c r="F64" s="51"/>
      <c r="G64" s="55" t="s">
        <v>44</v>
      </c>
      <c r="H64" s="56"/>
      <c r="I64" s="77" t="s">
        <v>100</v>
      </c>
      <c r="J64" s="78"/>
      <c r="K64" s="78"/>
      <c r="L64" s="78"/>
      <c r="M64" s="78"/>
      <c r="N64" s="79"/>
      <c r="O64" s="60">
        <v>10715</v>
      </c>
      <c r="P64" s="61"/>
    </row>
    <row r="65" spans="1:16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5"/>
      <c r="P65" s="15"/>
    </row>
    <row r="66" spans="1:16" ht="18" x14ac:dyDescent="0.35">
      <c r="A66" s="12" t="s">
        <v>38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4"/>
      <c r="O66" s="67">
        <f>SUM(O62:O65)</f>
        <v>254715</v>
      </c>
      <c r="P66" s="68"/>
    </row>
    <row r="67" spans="1:16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8" x14ac:dyDescent="0.35">
      <c r="A68" s="46" t="s">
        <v>60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8"/>
    </row>
    <row r="69" spans="1:16" ht="16.5" customHeight="1" x14ac:dyDescent="0.35">
      <c r="A69" s="39"/>
      <c r="B69" s="40"/>
      <c r="C69" s="40"/>
      <c r="D69" s="41"/>
      <c r="E69" s="42" t="s">
        <v>14</v>
      </c>
      <c r="F69" s="43"/>
      <c r="G69" s="42" t="s">
        <v>13</v>
      </c>
      <c r="H69" s="43"/>
      <c r="I69" s="42" t="s">
        <v>59</v>
      </c>
      <c r="J69" s="44"/>
      <c r="K69" s="44"/>
      <c r="L69" s="44"/>
      <c r="M69" s="44"/>
      <c r="N69" s="43"/>
      <c r="O69" s="42" t="s">
        <v>5</v>
      </c>
      <c r="P69" s="43"/>
    </row>
    <row r="70" spans="1:16" ht="16.5" customHeight="1" x14ac:dyDescent="0.35">
      <c r="A70" s="71" t="s">
        <v>39</v>
      </c>
      <c r="B70" s="72"/>
      <c r="C70" s="72"/>
      <c r="D70" s="73"/>
      <c r="E70" s="50">
        <v>30000</v>
      </c>
      <c r="F70" s="51"/>
      <c r="G70" s="55" t="s">
        <v>37</v>
      </c>
      <c r="H70" s="56"/>
      <c r="I70" s="77" t="s">
        <v>122</v>
      </c>
      <c r="J70" s="78"/>
      <c r="K70" s="78"/>
      <c r="L70" s="78"/>
      <c r="M70" s="78"/>
      <c r="N70" s="79"/>
      <c r="O70" s="60">
        <v>30000</v>
      </c>
      <c r="P70" s="61"/>
    </row>
    <row r="71" spans="1:16" ht="14.5" customHeight="1" x14ac:dyDescent="0.35">
      <c r="A71" s="119" t="s">
        <v>40</v>
      </c>
      <c r="B71" s="133"/>
      <c r="C71" s="133"/>
      <c r="D71" s="134"/>
      <c r="E71" s="50">
        <v>100000</v>
      </c>
      <c r="F71" s="51"/>
      <c r="G71" s="55" t="s">
        <v>26</v>
      </c>
      <c r="H71" s="56"/>
      <c r="I71" s="77" t="s">
        <v>123</v>
      </c>
      <c r="J71" s="78"/>
      <c r="K71" s="78"/>
      <c r="L71" s="78"/>
      <c r="M71" s="78"/>
      <c r="N71" s="79"/>
      <c r="O71" s="60">
        <v>100000</v>
      </c>
      <c r="P71" s="61"/>
    </row>
    <row r="72" spans="1:16" x14ac:dyDescent="0.3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4"/>
      <c r="P72" s="24"/>
    </row>
    <row r="73" spans="1:16" s="17" customFormat="1" ht="18" x14ac:dyDescent="0.35">
      <c r="A73" s="125" t="s">
        <v>41</v>
      </c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7"/>
      <c r="O73" s="45">
        <f>SUM(O70:O72)</f>
        <v>130000</v>
      </c>
      <c r="P73" s="4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</row>
    <row r="75" spans="1:16" ht="18" x14ac:dyDescent="0.35">
      <c r="A75" s="46" t="s">
        <v>42</v>
      </c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8"/>
    </row>
    <row r="76" spans="1:16" ht="15.5" customHeight="1" x14ac:dyDescent="0.35">
      <c r="A76" s="39"/>
      <c r="B76" s="40"/>
      <c r="C76" s="40"/>
      <c r="D76" s="41"/>
      <c r="E76" s="42" t="s">
        <v>14</v>
      </c>
      <c r="F76" s="43"/>
      <c r="G76" s="42" t="s">
        <v>13</v>
      </c>
      <c r="H76" s="43"/>
      <c r="I76" s="42" t="s">
        <v>59</v>
      </c>
      <c r="J76" s="44"/>
      <c r="K76" s="44"/>
      <c r="L76" s="44"/>
      <c r="M76" s="44"/>
      <c r="N76" s="43"/>
      <c r="O76" s="42" t="s">
        <v>5</v>
      </c>
      <c r="P76" s="43"/>
    </row>
    <row r="77" spans="1:16" ht="17.5" customHeight="1" x14ac:dyDescent="0.35">
      <c r="A77" s="80" t="s">
        <v>43</v>
      </c>
      <c r="B77" s="81"/>
      <c r="C77" s="81"/>
      <c r="D77" s="82"/>
      <c r="E77" s="50">
        <v>10000</v>
      </c>
      <c r="F77" s="51"/>
      <c r="G77" s="55" t="s">
        <v>44</v>
      </c>
      <c r="H77" s="56"/>
      <c r="I77" s="77" t="s">
        <v>124</v>
      </c>
      <c r="J77" s="78"/>
      <c r="K77" s="78"/>
      <c r="L77" s="78"/>
      <c r="M77" s="78"/>
      <c r="N77" s="79"/>
      <c r="O77" s="60">
        <v>50000</v>
      </c>
      <c r="P77" s="61"/>
    </row>
    <row r="78" spans="1:16" ht="19.5" customHeight="1" x14ac:dyDescent="0.35">
      <c r="A78" s="80" t="s">
        <v>45</v>
      </c>
      <c r="B78" s="81"/>
      <c r="C78" s="81"/>
      <c r="D78" s="82"/>
      <c r="E78" s="50">
        <v>900</v>
      </c>
      <c r="F78" s="51"/>
      <c r="G78" s="55" t="s">
        <v>28</v>
      </c>
      <c r="H78" s="56"/>
      <c r="I78" s="77" t="s">
        <v>125</v>
      </c>
      <c r="J78" s="78"/>
      <c r="K78" s="78"/>
      <c r="L78" s="78"/>
      <c r="M78" s="78"/>
      <c r="N78" s="79"/>
      <c r="O78" s="60">
        <v>10800</v>
      </c>
      <c r="P78" s="61"/>
    </row>
    <row r="79" spans="1:16" ht="14.5" customHeight="1" x14ac:dyDescent="0.35">
      <c r="A79" s="80" t="s">
        <v>46</v>
      </c>
      <c r="B79" s="81"/>
      <c r="C79" s="81"/>
      <c r="D79" s="82"/>
      <c r="E79" s="50">
        <v>200</v>
      </c>
      <c r="F79" s="51"/>
      <c r="G79" s="55" t="s">
        <v>30</v>
      </c>
      <c r="H79" s="56"/>
      <c r="I79" s="77" t="s">
        <v>126</v>
      </c>
      <c r="J79" s="78"/>
      <c r="K79" s="78"/>
      <c r="L79" s="78"/>
      <c r="M79" s="78"/>
      <c r="N79" s="79"/>
      <c r="O79" s="60">
        <v>1400</v>
      </c>
      <c r="P79" s="61"/>
    </row>
    <row r="80" spans="1:16" ht="14.5" customHeight="1" x14ac:dyDescent="0.35">
      <c r="A80" s="119" t="s">
        <v>47</v>
      </c>
      <c r="B80" s="133"/>
      <c r="C80" s="133"/>
      <c r="D80" s="134"/>
      <c r="E80" s="50">
        <v>260</v>
      </c>
      <c r="F80" s="51"/>
      <c r="G80" s="55" t="s">
        <v>28</v>
      </c>
      <c r="H80" s="56"/>
      <c r="I80" s="77" t="s">
        <v>127</v>
      </c>
      <c r="J80" s="78"/>
      <c r="K80" s="78"/>
      <c r="L80" s="78"/>
      <c r="M80" s="78"/>
      <c r="N80" s="79"/>
      <c r="O80" s="60">
        <v>3120</v>
      </c>
      <c r="P80" s="61"/>
    </row>
    <row r="81" spans="1:16" ht="14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5"/>
      <c r="P81" s="15"/>
    </row>
    <row r="82" spans="1:16" ht="18" x14ac:dyDescent="0.35">
      <c r="A82" s="12" t="s">
        <v>48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4"/>
      <c r="O82" s="67">
        <f>O77+O78+O79+O80</f>
        <v>65320</v>
      </c>
      <c r="P82" s="68"/>
    </row>
    <row r="83" spans="1:16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8" x14ac:dyDescent="0.35">
      <c r="A84" s="46" t="s">
        <v>49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8"/>
    </row>
    <row r="85" spans="1:16" ht="15.5" customHeight="1" x14ac:dyDescent="0.35">
      <c r="A85" s="39"/>
      <c r="B85" s="40"/>
      <c r="C85" s="40"/>
      <c r="D85" s="41"/>
      <c r="E85" s="42" t="s">
        <v>14</v>
      </c>
      <c r="F85" s="43"/>
      <c r="G85" s="42" t="s">
        <v>13</v>
      </c>
      <c r="H85" s="43"/>
      <c r="I85" s="42" t="s">
        <v>59</v>
      </c>
      <c r="J85" s="44"/>
      <c r="K85" s="44"/>
      <c r="L85" s="44"/>
      <c r="M85" s="44"/>
      <c r="N85" s="43"/>
      <c r="O85" s="42" t="s">
        <v>5</v>
      </c>
      <c r="P85" s="43"/>
    </row>
    <row r="86" spans="1:16" ht="23" customHeight="1" x14ac:dyDescent="0.35">
      <c r="A86" s="135" t="s">
        <v>63</v>
      </c>
      <c r="B86" s="136"/>
      <c r="C86" s="136"/>
      <c r="D86" s="137"/>
      <c r="E86" s="50">
        <v>100000</v>
      </c>
      <c r="F86" s="51"/>
      <c r="G86" s="55" t="s">
        <v>37</v>
      </c>
      <c r="H86" s="56"/>
      <c r="I86" s="77" t="s">
        <v>90</v>
      </c>
      <c r="J86" s="78"/>
      <c r="K86" s="78"/>
      <c r="L86" s="78"/>
      <c r="M86" s="78"/>
      <c r="N86" s="79"/>
      <c r="O86" s="60">
        <v>100000</v>
      </c>
      <c r="P86" s="61"/>
    </row>
    <row r="87" spans="1:16" ht="18" customHeight="1" x14ac:dyDescent="0.35">
      <c r="A87" s="138" t="s">
        <v>64</v>
      </c>
      <c r="B87" s="139"/>
      <c r="C87" s="139"/>
      <c r="D87" s="140"/>
      <c r="E87" s="50">
        <v>40000</v>
      </c>
      <c r="F87" s="51"/>
      <c r="G87" s="55" t="s">
        <v>37</v>
      </c>
      <c r="H87" s="56"/>
      <c r="I87" s="77" t="s">
        <v>109</v>
      </c>
      <c r="J87" s="78"/>
      <c r="K87" s="78"/>
      <c r="L87" s="78"/>
      <c r="M87" s="78"/>
      <c r="N87" s="79"/>
      <c r="O87" s="60">
        <v>40000</v>
      </c>
      <c r="P87" s="61"/>
    </row>
    <row r="88" spans="1:16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5"/>
      <c r="P88" s="15"/>
    </row>
    <row r="89" spans="1:16" ht="14.5" customHeight="1" x14ac:dyDescent="0.35">
      <c r="A89" s="12" t="s">
        <v>52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4"/>
      <c r="O89" s="67">
        <f>O87+O86</f>
        <v>140000</v>
      </c>
      <c r="P89" s="68"/>
    </row>
    <row r="90" spans="1:16" ht="22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4.5" customHeight="1" x14ac:dyDescent="0.35">
      <c r="A91" s="12" t="s">
        <v>53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4"/>
      <c r="O91" s="69">
        <f>O89+O82+O73+O66+O58+O37+O27+O20</f>
        <v>2727480</v>
      </c>
      <c r="P91" s="70"/>
    </row>
    <row r="92" spans="1:16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8" x14ac:dyDescent="0.35">
      <c r="A93" s="46" t="s">
        <v>66</v>
      </c>
      <c r="B93" s="47"/>
      <c r="C93" s="47"/>
      <c r="D93" s="47"/>
      <c r="E93" s="47"/>
      <c r="F93" s="47"/>
      <c r="G93" s="47"/>
      <c r="H93" s="47"/>
      <c r="I93" s="47"/>
      <c r="J93" s="47">
        <v>1604.4</v>
      </c>
      <c r="K93" s="47"/>
      <c r="L93" s="13" t="s">
        <v>65</v>
      </c>
      <c r="M93" s="13"/>
      <c r="N93" s="14"/>
      <c r="O93" s="67">
        <f>O91/J93</f>
        <v>1700</v>
      </c>
      <c r="P93" s="68"/>
    </row>
    <row r="94" spans="1:16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8" x14ac:dyDescent="0.35">
      <c r="A95" s="46" t="s">
        <v>93</v>
      </c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8"/>
    </row>
    <row r="96" spans="1:16" x14ac:dyDescent="0.3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</row>
    <row r="97" spans="1:16" ht="65.5" customHeight="1" x14ac:dyDescent="0.35">
      <c r="A97" s="74" t="s">
        <v>134</v>
      </c>
      <c r="B97" s="75"/>
      <c r="C97" s="75"/>
      <c r="D97" s="76"/>
      <c r="E97" s="50">
        <v>48.5</v>
      </c>
      <c r="F97" s="51"/>
      <c r="G97" s="55" t="s">
        <v>94</v>
      </c>
      <c r="H97" s="56"/>
      <c r="I97" s="77" t="s">
        <v>95</v>
      </c>
      <c r="J97" s="78"/>
      <c r="K97" s="78"/>
      <c r="L97" s="78"/>
      <c r="M97" s="78"/>
      <c r="N97" s="79"/>
      <c r="O97" s="60">
        <v>582</v>
      </c>
      <c r="P97" s="61"/>
    </row>
    <row r="98" spans="1:16" x14ac:dyDescent="0.3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</row>
    <row r="99" spans="1:16" ht="18" x14ac:dyDescent="0.35">
      <c r="A99" s="66" t="s">
        <v>98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5">
        <v>582</v>
      </c>
      <c r="P99" s="65"/>
    </row>
    <row r="100" spans="1:16" x14ac:dyDescent="0.3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</row>
    <row r="101" spans="1:16" x14ac:dyDescent="0.3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</row>
    <row r="102" spans="1:16" x14ac:dyDescent="0.3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</row>
    <row r="103" spans="1:16" ht="18" x14ac:dyDescent="0.35">
      <c r="A103" s="46" t="s">
        <v>96</v>
      </c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8"/>
    </row>
    <row r="104" spans="1:16" ht="15.5" customHeight="1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 ht="32.5" customHeight="1" x14ac:dyDescent="0.35">
      <c r="A105" s="39" t="s">
        <v>62</v>
      </c>
      <c r="B105" s="40"/>
      <c r="C105" s="40"/>
      <c r="D105" s="41"/>
      <c r="E105" s="42" t="s">
        <v>14</v>
      </c>
      <c r="F105" s="43"/>
      <c r="G105" s="42" t="s">
        <v>13</v>
      </c>
      <c r="H105" s="43"/>
      <c r="I105" s="42" t="s">
        <v>59</v>
      </c>
      <c r="J105" s="44"/>
      <c r="K105" s="44"/>
      <c r="L105" s="44"/>
      <c r="M105" s="44"/>
      <c r="N105" s="43"/>
      <c r="O105" s="42" t="s">
        <v>5</v>
      </c>
      <c r="P105" s="43"/>
    </row>
    <row r="106" spans="1:16" ht="30.5" customHeight="1" x14ac:dyDescent="0.35">
      <c r="A106" s="91" t="s">
        <v>97</v>
      </c>
      <c r="B106" s="92"/>
      <c r="C106" s="92"/>
      <c r="D106" s="92"/>
      <c r="E106" s="93">
        <v>554800</v>
      </c>
      <c r="F106" s="93"/>
      <c r="G106" s="94" t="s">
        <v>37</v>
      </c>
      <c r="H106" s="94"/>
      <c r="I106" s="95" t="s">
        <v>130</v>
      </c>
      <c r="J106" s="95"/>
      <c r="K106" s="95"/>
      <c r="L106" s="95"/>
      <c r="M106" s="95"/>
      <c r="N106" s="95"/>
      <c r="O106" s="93">
        <v>554800</v>
      </c>
      <c r="P106" s="93"/>
    </row>
    <row r="107" spans="1:16" x14ac:dyDescent="0.3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</row>
    <row r="108" spans="1:16" ht="18" x14ac:dyDescent="0.35">
      <c r="A108" s="66" t="s">
        <v>54</v>
      </c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5">
        <v>554800</v>
      </c>
      <c r="P108" s="65"/>
    </row>
    <row r="109" spans="1:16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8" x14ac:dyDescent="0.35">
      <c r="A110" s="125" t="s">
        <v>81</v>
      </c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7"/>
      <c r="O110" s="67">
        <v>1900</v>
      </c>
      <c r="P110" s="68"/>
    </row>
  </sheetData>
  <mergeCells count="310">
    <mergeCell ref="J93:K93"/>
    <mergeCell ref="A93:I93"/>
    <mergeCell ref="I87:N87"/>
    <mergeCell ref="I54:N54"/>
    <mergeCell ref="A17:D17"/>
    <mergeCell ref="E17:F17"/>
    <mergeCell ref="G17:H17"/>
    <mergeCell ref="I17:J17"/>
    <mergeCell ref="K17:L17"/>
    <mergeCell ref="M17:N17"/>
    <mergeCell ref="E34:F34"/>
    <mergeCell ref="A76:D76"/>
    <mergeCell ref="E76:F76"/>
    <mergeCell ref="A71:D71"/>
    <mergeCell ref="E71:F71"/>
    <mergeCell ref="G71:H71"/>
    <mergeCell ref="I71:N71"/>
    <mergeCell ref="G64:H64"/>
    <mergeCell ref="I64:N64"/>
    <mergeCell ref="A52:D52"/>
    <mergeCell ref="E52:F52"/>
    <mergeCell ref="G52:H52"/>
    <mergeCell ref="I52:N52"/>
    <mergeCell ref="A56:D56"/>
    <mergeCell ref="E56:F56"/>
    <mergeCell ref="G56:H56"/>
    <mergeCell ref="I56:N56"/>
    <mergeCell ref="A64:D64"/>
    <mergeCell ref="E64:F64"/>
    <mergeCell ref="I63:N63"/>
    <mergeCell ref="A54:D54"/>
    <mergeCell ref="E54:F54"/>
    <mergeCell ref="G54:H54"/>
    <mergeCell ref="O87:P87"/>
    <mergeCell ref="O76:P76"/>
    <mergeCell ref="O66:P66"/>
    <mergeCell ref="O89:P89"/>
    <mergeCell ref="G87:H87"/>
    <mergeCell ref="G86:H86"/>
    <mergeCell ref="I86:N86"/>
    <mergeCell ref="O86:P86"/>
    <mergeCell ref="O82:P82"/>
    <mergeCell ref="O85:P85"/>
    <mergeCell ref="O77:P77"/>
    <mergeCell ref="O73:P73"/>
    <mergeCell ref="G76:H76"/>
    <mergeCell ref="I76:N76"/>
    <mergeCell ref="A73:N73"/>
    <mergeCell ref="E87:F87"/>
    <mergeCell ref="A86:D86"/>
    <mergeCell ref="E86:F86"/>
    <mergeCell ref="A84:P84"/>
    <mergeCell ref="A87:D87"/>
    <mergeCell ref="A75:P75"/>
    <mergeCell ref="G85:H85"/>
    <mergeCell ref="I85:N85"/>
    <mergeCell ref="A78:D78"/>
    <mergeCell ref="E78:F78"/>
    <mergeCell ref="G78:H78"/>
    <mergeCell ref="I78:N78"/>
    <mergeCell ref="O78:P78"/>
    <mergeCell ref="A79:D79"/>
    <mergeCell ref="E79:F79"/>
    <mergeCell ref="G79:H79"/>
    <mergeCell ref="I79:N79"/>
    <mergeCell ref="O79:P79"/>
    <mergeCell ref="A80:D80"/>
    <mergeCell ref="E80:F80"/>
    <mergeCell ref="A85:D85"/>
    <mergeCell ref="E85:F85"/>
    <mergeCell ref="I77:N77"/>
    <mergeCell ref="G70:H70"/>
    <mergeCell ref="I70:N70"/>
    <mergeCell ref="O63:P63"/>
    <mergeCell ref="A51:D51"/>
    <mergeCell ref="E51:F51"/>
    <mergeCell ref="G51:H51"/>
    <mergeCell ref="I51:N51"/>
    <mergeCell ref="O51:P51"/>
    <mergeCell ref="O70:P70"/>
    <mergeCell ref="A68:P68"/>
    <mergeCell ref="E53:F53"/>
    <mergeCell ref="G53:H53"/>
    <mergeCell ref="I53:N53"/>
    <mergeCell ref="O53:P53"/>
    <mergeCell ref="A60:P60"/>
    <mergeCell ref="O64:P64"/>
    <mergeCell ref="A63:D63"/>
    <mergeCell ref="E63:F63"/>
    <mergeCell ref="G63:H63"/>
    <mergeCell ref="A62:D62"/>
    <mergeCell ref="E62:F62"/>
    <mergeCell ref="G62:H62"/>
    <mergeCell ref="I62:N62"/>
    <mergeCell ref="O62:P62"/>
    <mergeCell ref="O61:P61"/>
    <mergeCell ref="A41:D41"/>
    <mergeCell ref="E41:F41"/>
    <mergeCell ref="O54:P54"/>
    <mergeCell ref="A55:D55"/>
    <mergeCell ref="E55:F55"/>
    <mergeCell ref="G55:H55"/>
    <mergeCell ref="I55:N55"/>
    <mergeCell ref="O55:P55"/>
    <mergeCell ref="O52:P52"/>
    <mergeCell ref="A53:D53"/>
    <mergeCell ref="O56:P56"/>
    <mergeCell ref="E50:F50"/>
    <mergeCell ref="G50:H50"/>
    <mergeCell ref="I50:N50"/>
    <mergeCell ref="G41:H41"/>
    <mergeCell ref="I41:N41"/>
    <mergeCell ref="O49:P49"/>
    <mergeCell ref="O58:P58"/>
    <mergeCell ref="A61:D61"/>
    <mergeCell ref="E61:F61"/>
    <mergeCell ref="G61:H61"/>
    <mergeCell ref="I61:N61"/>
    <mergeCell ref="G35:H35"/>
    <mergeCell ref="E35:F35"/>
    <mergeCell ref="I35:N35"/>
    <mergeCell ref="O50:P50"/>
    <mergeCell ref="G47:H47"/>
    <mergeCell ref="I47:N47"/>
    <mergeCell ref="A45:D45"/>
    <mergeCell ref="E45:F45"/>
    <mergeCell ref="A47:D47"/>
    <mergeCell ref="E47:F47"/>
    <mergeCell ref="A49:D49"/>
    <mergeCell ref="E49:F49"/>
    <mergeCell ref="G49:H49"/>
    <mergeCell ref="I49:N49"/>
    <mergeCell ref="A48:D48"/>
    <mergeCell ref="E46:F46"/>
    <mergeCell ref="G46:H46"/>
    <mergeCell ref="I46:N46"/>
    <mergeCell ref="O46:P46"/>
    <mergeCell ref="G45:H45"/>
    <mergeCell ref="I45:N45"/>
    <mergeCell ref="O47:P47"/>
    <mergeCell ref="O45:P45"/>
    <mergeCell ref="A50:D50"/>
    <mergeCell ref="A32:D32"/>
    <mergeCell ref="E32:F32"/>
    <mergeCell ref="G32:H32"/>
    <mergeCell ref="I32:N32"/>
    <mergeCell ref="O32:P32"/>
    <mergeCell ref="A33:D33"/>
    <mergeCell ref="E33:F33"/>
    <mergeCell ref="G33:H33"/>
    <mergeCell ref="I33:N33"/>
    <mergeCell ref="O33:P33"/>
    <mergeCell ref="A22:P22"/>
    <mergeCell ref="E24:F24"/>
    <mergeCell ref="G24:H24"/>
    <mergeCell ref="M18:N18"/>
    <mergeCell ref="O18:P18"/>
    <mergeCell ref="A20:N20"/>
    <mergeCell ref="O20:P20"/>
    <mergeCell ref="A30:D30"/>
    <mergeCell ref="E30:F30"/>
    <mergeCell ref="G30:H30"/>
    <mergeCell ref="I30:N30"/>
    <mergeCell ref="O30:P30"/>
    <mergeCell ref="O19:P19"/>
    <mergeCell ref="A16:D16"/>
    <mergeCell ref="E16:F16"/>
    <mergeCell ref="G16:H16"/>
    <mergeCell ref="I16:J16"/>
    <mergeCell ref="K16:L16"/>
    <mergeCell ref="M16:N16"/>
    <mergeCell ref="O16:P16"/>
    <mergeCell ref="A18:D18"/>
    <mergeCell ref="E18:F18"/>
    <mergeCell ref="G18:H18"/>
    <mergeCell ref="I18:J18"/>
    <mergeCell ref="K18:L18"/>
    <mergeCell ref="O17:P17"/>
    <mergeCell ref="A13:D13"/>
    <mergeCell ref="E13:F13"/>
    <mergeCell ref="G13:H13"/>
    <mergeCell ref="I13:J13"/>
    <mergeCell ref="K13:L13"/>
    <mergeCell ref="M13:N13"/>
    <mergeCell ref="O13:P13"/>
    <mergeCell ref="O14:P14"/>
    <mergeCell ref="A15:D15"/>
    <mergeCell ref="E15:F15"/>
    <mergeCell ref="G15:H15"/>
    <mergeCell ref="I15:J15"/>
    <mergeCell ref="K15:L15"/>
    <mergeCell ref="M15:N15"/>
    <mergeCell ref="O15:P15"/>
    <mergeCell ref="A14:D14"/>
    <mergeCell ref="E14:F14"/>
    <mergeCell ref="G14:H14"/>
    <mergeCell ref="I14:J14"/>
    <mergeCell ref="K14:L14"/>
    <mergeCell ref="M14:N14"/>
    <mergeCell ref="A1:P1"/>
    <mergeCell ref="A9:P9"/>
    <mergeCell ref="A10:P10"/>
    <mergeCell ref="A11:P11"/>
    <mergeCell ref="E12:F12"/>
    <mergeCell ref="G12:H12"/>
    <mergeCell ref="I12:J12"/>
    <mergeCell ref="K12:L12"/>
    <mergeCell ref="M12:N12"/>
    <mergeCell ref="O12:P12"/>
    <mergeCell ref="A12:D12"/>
    <mergeCell ref="A2:C2"/>
    <mergeCell ref="A8:C8"/>
    <mergeCell ref="A3:P3"/>
    <mergeCell ref="C4:G4"/>
    <mergeCell ref="H4:L4"/>
    <mergeCell ref="M4:O4"/>
    <mergeCell ref="C6:G6"/>
    <mergeCell ref="H6:L6"/>
    <mergeCell ref="M6:O6"/>
    <mergeCell ref="C7:G7"/>
    <mergeCell ref="H7:L7"/>
    <mergeCell ref="M7:O7"/>
    <mergeCell ref="B5:O5"/>
    <mergeCell ref="A103:P103"/>
    <mergeCell ref="O110:P110"/>
    <mergeCell ref="A106:D106"/>
    <mergeCell ref="E106:F106"/>
    <mergeCell ref="G106:H106"/>
    <mergeCell ref="I106:N106"/>
    <mergeCell ref="O106:P106"/>
    <mergeCell ref="O108:P108"/>
    <mergeCell ref="A105:D105"/>
    <mergeCell ref="E105:F105"/>
    <mergeCell ref="G105:H105"/>
    <mergeCell ref="I105:N105"/>
    <mergeCell ref="O105:P105"/>
    <mergeCell ref="A110:N110"/>
    <mergeCell ref="A108:N108"/>
    <mergeCell ref="O48:P48"/>
    <mergeCell ref="A25:D25"/>
    <mergeCell ref="E25:F25"/>
    <mergeCell ref="G25:H25"/>
    <mergeCell ref="O25:P25"/>
    <mergeCell ref="A29:P29"/>
    <mergeCell ref="I25:N25"/>
    <mergeCell ref="A23:D23"/>
    <mergeCell ref="E23:F23"/>
    <mergeCell ref="G23:H23"/>
    <mergeCell ref="O23:P23"/>
    <mergeCell ref="I23:N23"/>
    <mergeCell ref="A24:D24"/>
    <mergeCell ref="O24:P24"/>
    <mergeCell ref="I24:N24"/>
    <mergeCell ref="A31:D31"/>
    <mergeCell ref="E31:F31"/>
    <mergeCell ref="G31:H31"/>
    <mergeCell ref="I31:N31"/>
    <mergeCell ref="O31:P31"/>
    <mergeCell ref="O27:P27"/>
    <mergeCell ref="A34:D34"/>
    <mergeCell ref="O41:P41"/>
    <mergeCell ref="A42:D42"/>
    <mergeCell ref="O99:P99"/>
    <mergeCell ref="A99:N99"/>
    <mergeCell ref="O93:P93"/>
    <mergeCell ref="O91:P91"/>
    <mergeCell ref="O71:P71"/>
    <mergeCell ref="A69:D69"/>
    <mergeCell ref="E69:F69"/>
    <mergeCell ref="G69:H69"/>
    <mergeCell ref="I69:N69"/>
    <mergeCell ref="O69:P69"/>
    <mergeCell ref="A70:D70"/>
    <mergeCell ref="E70:F70"/>
    <mergeCell ref="A95:P95"/>
    <mergeCell ref="A97:D97"/>
    <mergeCell ref="E97:F97"/>
    <mergeCell ref="G97:H97"/>
    <mergeCell ref="I97:N97"/>
    <mergeCell ref="O97:P97"/>
    <mergeCell ref="G80:H80"/>
    <mergeCell ref="I80:N80"/>
    <mergeCell ref="O80:P80"/>
    <mergeCell ref="A77:D77"/>
    <mergeCell ref="E77:F77"/>
    <mergeCell ref="G77:H77"/>
    <mergeCell ref="A40:D40"/>
    <mergeCell ref="E40:F40"/>
    <mergeCell ref="G40:H40"/>
    <mergeCell ref="I40:N40"/>
    <mergeCell ref="O37:P37"/>
    <mergeCell ref="A39:P39"/>
    <mergeCell ref="O34:P34"/>
    <mergeCell ref="E42:F42"/>
    <mergeCell ref="A46:D46"/>
    <mergeCell ref="G42:H42"/>
    <mergeCell ref="I42:N42"/>
    <mergeCell ref="O42:P42"/>
    <mergeCell ref="A43:D43"/>
    <mergeCell ref="E43:F43"/>
    <mergeCell ref="G43:H43"/>
    <mergeCell ref="I43:N43"/>
    <mergeCell ref="O43:P43"/>
    <mergeCell ref="O35:P35"/>
    <mergeCell ref="O44:P44"/>
    <mergeCell ref="O40:P40"/>
    <mergeCell ref="I34:N34"/>
    <mergeCell ref="A44:D44"/>
    <mergeCell ref="G34:H34"/>
    <mergeCell ref="A35:D35"/>
  </mergeCells>
  <pageMargins left="0.23622047244094491" right="0.23622047244094491" top="1.1417322834645669" bottom="0.55118110236220474" header="0.31496062992125984" footer="0.31496062992125984"/>
  <pageSetup paperSize="9" orientation="landscape" r:id="rId1"/>
  <headerFoot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2026-05-11T13:32:30Z</cp:lastPrinted>
  <dcterms:created xsi:type="dcterms:W3CDTF">2023-04-21T10:39:45Z</dcterms:created>
  <dcterms:modified xsi:type="dcterms:W3CDTF">2026-05-13T13:21:42Z</dcterms:modified>
</cp:coreProperties>
</file>